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\Downloads\2026-3\"/>
    </mc:Choice>
  </mc:AlternateContent>
  <xr:revisionPtr revIDLastSave="0" documentId="13_ncr:1_{ECCB8293-D233-43DC-B5EC-8974FC4D64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8" i="1" l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CC88" i="1"/>
  <c r="CD88" i="1"/>
  <c r="CE88" i="1"/>
  <c r="CF88" i="1"/>
  <c r="CG88" i="1"/>
  <c r="CH88" i="1"/>
  <c r="CI88" i="1"/>
  <c r="CJ88" i="1"/>
  <c r="C88" i="1"/>
  <c r="CJ67" i="1"/>
  <c r="CJ66" i="1"/>
  <c r="CH92" i="1"/>
  <c r="CI92" i="1"/>
  <c r="CJ92" i="1"/>
  <c r="CI94" i="1"/>
  <c r="CJ94" i="1"/>
  <c r="CH84" i="1"/>
  <c r="CI84" i="1"/>
  <c r="CJ84" i="1"/>
  <c r="CJ83" i="1"/>
  <c r="CJ82" i="1"/>
  <c r="CJ78" i="1"/>
  <c r="CJ74" i="1"/>
  <c r="CJ77" i="1"/>
  <c r="CJ60" i="1"/>
  <c r="CJ59" i="1"/>
  <c r="CJ91" i="1" s="1"/>
  <c r="CJ57" i="1"/>
  <c r="CJ55" i="1"/>
  <c r="CI71" i="1"/>
  <c r="CI83" i="1"/>
  <c r="CI82" i="1"/>
  <c r="CI77" i="1"/>
  <c r="CI74" i="1"/>
  <c r="CI67" i="1"/>
  <c r="CI66" i="1"/>
  <c r="CI78" i="1"/>
  <c r="CI79" i="1" s="1"/>
  <c r="CH94" i="1"/>
  <c r="CI60" i="1"/>
  <c r="CI59" i="1"/>
  <c r="CI57" i="1"/>
  <c r="CI109" i="1" s="1"/>
  <c r="CI55" i="1"/>
  <c r="CH83" i="1"/>
  <c r="CH67" i="1"/>
  <c r="CH66" i="1"/>
  <c r="CH82" i="1"/>
  <c r="CH78" i="1"/>
  <c r="CH77" i="1"/>
  <c r="CH74" i="1"/>
  <c r="CH60" i="1"/>
  <c r="CH59" i="1"/>
  <c r="CH57" i="1"/>
  <c r="CH55" i="1"/>
  <c r="BZ67" i="1"/>
  <c r="CA67" i="1"/>
  <c r="CB67" i="1"/>
  <c r="CC67" i="1"/>
  <c r="CD67" i="1"/>
  <c r="CE67" i="1"/>
  <c r="CF67" i="1"/>
  <c r="CG67" i="1"/>
  <c r="CJ87" i="1" l="1"/>
  <c r="CI87" i="1"/>
  <c r="CH87" i="1"/>
  <c r="CJ58" i="1"/>
  <c r="CJ109" i="1"/>
  <c r="CH109" i="1"/>
  <c r="CJ90" i="1"/>
  <c r="CJ68" i="1"/>
  <c r="CJ69" i="1"/>
  <c r="CJ93" i="1"/>
  <c r="CI68" i="1"/>
  <c r="CI93" i="1"/>
  <c r="CH68" i="1"/>
  <c r="CH93" i="1"/>
  <c r="CJ73" i="1"/>
  <c r="CJ85" i="1"/>
  <c r="CJ86" i="1" s="1"/>
  <c r="CJ63" i="1"/>
  <c r="CI73" i="1"/>
  <c r="CI75" i="1"/>
  <c r="CI85" i="1"/>
  <c r="CI86" i="1" s="1"/>
  <c r="CI69" i="1"/>
  <c r="CI63" i="1"/>
  <c r="CI89" i="1" s="1"/>
  <c r="CI91" i="1"/>
  <c r="CI58" i="1"/>
  <c r="CH91" i="1"/>
  <c r="CH58" i="1"/>
  <c r="CH85" i="1"/>
  <c r="CH86" i="1" s="1"/>
  <c r="CH79" i="1"/>
  <c r="CH73" i="1"/>
  <c r="CH69" i="1"/>
  <c r="CH63" i="1"/>
  <c r="CF92" i="1"/>
  <c r="CG92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9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BY83" i="1"/>
  <c r="BZ83" i="1"/>
  <c r="CA83" i="1"/>
  <c r="CB83" i="1"/>
  <c r="CC83" i="1"/>
  <c r="CD83" i="1"/>
  <c r="CE83" i="1"/>
  <c r="CF83" i="1"/>
  <c r="CG83" i="1"/>
  <c r="C83" i="1"/>
  <c r="BY82" i="1"/>
  <c r="BZ82" i="1"/>
  <c r="CA82" i="1"/>
  <c r="CB82" i="1"/>
  <c r="CC82" i="1"/>
  <c r="CD82" i="1"/>
  <c r="CE82" i="1"/>
  <c r="CF82" i="1"/>
  <c r="CG82" i="1"/>
  <c r="C82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BY79" i="1" s="1"/>
  <c r="BZ78" i="1"/>
  <c r="BZ79" i="1" s="1"/>
  <c r="CA78" i="1"/>
  <c r="CA79" i="1" s="1"/>
  <c r="CB78" i="1"/>
  <c r="CB79" i="1" s="1"/>
  <c r="CC78" i="1"/>
  <c r="CC79" i="1" s="1"/>
  <c r="CD78" i="1"/>
  <c r="CD79" i="1" s="1"/>
  <c r="CE78" i="1"/>
  <c r="CE79" i="1" s="1"/>
  <c r="CF78" i="1"/>
  <c r="CF79" i="1" s="1"/>
  <c r="CG78" i="1"/>
  <c r="CG79" i="1" s="1"/>
  <c r="CG77" i="1"/>
  <c r="CG74" i="1"/>
  <c r="CG66" i="1"/>
  <c r="CG60" i="1"/>
  <c r="CG59" i="1"/>
  <c r="CG91" i="1" s="1"/>
  <c r="CG57" i="1"/>
  <c r="CG55" i="1"/>
  <c r="CF66" i="1"/>
  <c r="CF60" i="1"/>
  <c r="CF77" i="1"/>
  <c r="CF74" i="1"/>
  <c r="CJ72" i="1" l="1"/>
  <c r="CJ76" i="1"/>
  <c r="CI72" i="1"/>
  <c r="CI76" i="1"/>
  <c r="CH72" i="1"/>
  <c r="CH76" i="1"/>
  <c r="CG68" i="1"/>
  <c r="CG87" i="1"/>
  <c r="CF68" i="1"/>
  <c r="CF72" i="1" s="1"/>
  <c r="CF87" i="1"/>
  <c r="CJ65" i="1"/>
  <c r="CJ89" i="1"/>
  <c r="CJ70" i="1"/>
  <c r="D79" i="1"/>
  <c r="D80" i="1"/>
  <c r="E79" i="1"/>
  <c r="E80" i="1"/>
  <c r="F79" i="1"/>
  <c r="F80" i="1"/>
  <c r="G79" i="1"/>
  <c r="G80" i="1"/>
  <c r="H79" i="1"/>
  <c r="H80" i="1"/>
  <c r="I79" i="1"/>
  <c r="I80" i="1"/>
  <c r="J79" i="1"/>
  <c r="J80" i="1"/>
  <c r="K79" i="1"/>
  <c r="K80" i="1"/>
  <c r="L79" i="1"/>
  <c r="L80" i="1"/>
  <c r="M79" i="1"/>
  <c r="M80" i="1"/>
  <c r="N79" i="1"/>
  <c r="N80" i="1"/>
  <c r="O79" i="1"/>
  <c r="O80" i="1"/>
  <c r="P79" i="1"/>
  <c r="P80" i="1"/>
  <c r="Q79" i="1"/>
  <c r="Q80" i="1"/>
  <c r="R79" i="1"/>
  <c r="R80" i="1"/>
  <c r="S79" i="1"/>
  <c r="S80" i="1"/>
  <c r="T79" i="1"/>
  <c r="T80" i="1"/>
  <c r="U79" i="1"/>
  <c r="U80" i="1"/>
  <c r="V79" i="1"/>
  <c r="V80" i="1"/>
  <c r="W79" i="1"/>
  <c r="W80" i="1"/>
  <c r="X79" i="1"/>
  <c r="X80" i="1"/>
  <c r="Y79" i="1"/>
  <c r="Y80" i="1"/>
  <c r="Z79" i="1"/>
  <c r="Z80" i="1"/>
  <c r="AA79" i="1"/>
  <c r="AA80" i="1"/>
  <c r="AB79" i="1"/>
  <c r="AB80" i="1"/>
  <c r="AC79" i="1"/>
  <c r="AC80" i="1"/>
  <c r="AD79" i="1"/>
  <c r="AD80" i="1"/>
  <c r="AE79" i="1"/>
  <c r="AE80" i="1"/>
  <c r="AF79" i="1"/>
  <c r="AF80" i="1"/>
  <c r="AG79" i="1"/>
  <c r="AG80" i="1"/>
  <c r="AH79" i="1"/>
  <c r="AH80" i="1"/>
  <c r="AI79" i="1"/>
  <c r="AI80" i="1"/>
  <c r="AJ79" i="1"/>
  <c r="AJ80" i="1"/>
  <c r="AK79" i="1"/>
  <c r="AK80" i="1"/>
  <c r="AL79" i="1"/>
  <c r="AL80" i="1"/>
  <c r="AM79" i="1"/>
  <c r="AM80" i="1"/>
  <c r="AN79" i="1"/>
  <c r="AN80" i="1"/>
  <c r="AO79" i="1"/>
  <c r="AO80" i="1"/>
  <c r="AP79" i="1"/>
  <c r="AP80" i="1"/>
  <c r="AQ79" i="1"/>
  <c r="AQ80" i="1"/>
  <c r="AR79" i="1"/>
  <c r="AR80" i="1"/>
  <c r="AS79" i="1"/>
  <c r="AS80" i="1"/>
  <c r="AT79" i="1"/>
  <c r="AT80" i="1"/>
  <c r="AU79" i="1"/>
  <c r="AU80" i="1"/>
  <c r="AV79" i="1"/>
  <c r="AV80" i="1"/>
  <c r="AW79" i="1"/>
  <c r="AW80" i="1"/>
  <c r="AX79" i="1"/>
  <c r="AX80" i="1"/>
  <c r="AY79" i="1"/>
  <c r="AY80" i="1"/>
  <c r="AZ79" i="1"/>
  <c r="AZ80" i="1"/>
  <c r="BA79" i="1"/>
  <c r="BA80" i="1"/>
  <c r="BB79" i="1"/>
  <c r="BB80" i="1"/>
  <c r="BC79" i="1"/>
  <c r="BC80" i="1"/>
  <c r="BD79" i="1"/>
  <c r="BD80" i="1"/>
  <c r="BE79" i="1"/>
  <c r="BE80" i="1"/>
  <c r="BF79" i="1"/>
  <c r="BF80" i="1"/>
  <c r="BG79" i="1"/>
  <c r="BG80" i="1"/>
  <c r="BH79" i="1"/>
  <c r="BH80" i="1"/>
  <c r="BI79" i="1"/>
  <c r="BI80" i="1"/>
  <c r="BJ79" i="1"/>
  <c r="BJ80" i="1"/>
  <c r="BK79" i="1"/>
  <c r="BK80" i="1"/>
  <c r="BL79" i="1"/>
  <c r="BL80" i="1"/>
  <c r="BM79" i="1"/>
  <c r="BM80" i="1"/>
  <c r="BN79" i="1"/>
  <c r="BN80" i="1"/>
  <c r="BO79" i="1"/>
  <c r="BO80" i="1"/>
  <c r="BP79" i="1"/>
  <c r="BP80" i="1"/>
  <c r="BQ79" i="1"/>
  <c r="BQ80" i="1"/>
  <c r="BR79" i="1"/>
  <c r="BR80" i="1"/>
  <c r="BS79" i="1"/>
  <c r="BS80" i="1"/>
  <c r="BT79" i="1"/>
  <c r="BT80" i="1"/>
  <c r="BU79" i="1"/>
  <c r="BU80" i="1"/>
  <c r="BV79" i="1"/>
  <c r="BV80" i="1"/>
  <c r="BW79" i="1"/>
  <c r="BW80" i="1"/>
  <c r="BX79" i="1"/>
  <c r="BX80" i="1"/>
  <c r="CI90" i="1"/>
  <c r="CI70" i="1"/>
  <c r="CG109" i="1"/>
  <c r="CH90" i="1"/>
  <c r="CH65" i="1"/>
  <c r="CH89" i="1"/>
  <c r="CH70" i="1"/>
  <c r="CG85" i="1"/>
  <c r="CG86" i="1" s="1"/>
  <c r="CG73" i="1"/>
  <c r="CF69" i="1"/>
  <c r="CG69" i="1"/>
  <c r="CG93" i="1"/>
  <c r="CF93" i="1"/>
  <c r="CG58" i="1"/>
  <c r="CG63" i="1"/>
  <c r="BY66" i="1"/>
  <c r="BZ66" i="1"/>
  <c r="CA66" i="1"/>
  <c r="CB66" i="1"/>
  <c r="CC66" i="1"/>
  <c r="CD66" i="1"/>
  <c r="CE66" i="1"/>
  <c r="BL96" i="1"/>
  <c r="BL97" i="1" s="1"/>
  <c r="BM96" i="1"/>
  <c r="BM97" i="1" s="1"/>
  <c r="BN96" i="1"/>
  <c r="BN97" i="1" s="1"/>
  <c r="BO96" i="1"/>
  <c r="BO97" i="1" s="1"/>
  <c r="BP96" i="1"/>
  <c r="BP97" i="1" s="1"/>
  <c r="BQ96" i="1"/>
  <c r="BQ97" i="1" s="1"/>
  <c r="BR96" i="1"/>
  <c r="BR97" i="1" s="1"/>
  <c r="BS96" i="1"/>
  <c r="BS97" i="1" s="1"/>
  <c r="BT96" i="1"/>
  <c r="BT97" i="1" s="1"/>
  <c r="BU96" i="1"/>
  <c r="BU97" i="1" s="1"/>
  <c r="BV96" i="1"/>
  <c r="BV97" i="1" s="1"/>
  <c r="BW96" i="1"/>
  <c r="BW97" i="1" s="1"/>
  <c r="BX96" i="1"/>
  <c r="BX97" i="1" s="1"/>
  <c r="BY96" i="1"/>
  <c r="BY97" i="1" s="1"/>
  <c r="BZ96" i="1"/>
  <c r="BZ97" i="1" s="1"/>
  <c r="CA96" i="1"/>
  <c r="CA97" i="1" s="1"/>
  <c r="CB96" i="1"/>
  <c r="CB97" i="1" s="1"/>
  <c r="CC96" i="1"/>
  <c r="CC97" i="1" s="1"/>
  <c r="CD96" i="1"/>
  <c r="CD97" i="1" s="1"/>
  <c r="CE96" i="1"/>
  <c r="CE97" i="1" s="1"/>
  <c r="BK96" i="1"/>
  <c r="BK97" i="1" s="1"/>
  <c r="CF59" i="1"/>
  <c r="CF57" i="1"/>
  <c r="CF55" i="1"/>
  <c r="CA92" i="1"/>
  <c r="CB92" i="1"/>
  <c r="CC92" i="1"/>
  <c r="CD92" i="1"/>
  <c r="CE92" i="1"/>
  <c r="CL47" i="1"/>
  <c r="CL46" i="1" s="1"/>
  <c r="CE77" i="1"/>
  <c r="CE74" i="1"/>
  <c r="CE60" i="1"/>
  <c r="CE59" i="1"/>
  <c r="CE91" i="1" s="1"/>
  <c r="CE57" i="1"/>
  <c r="CE55" i="1"/>
  <c r="CF76" i="1" l="1"/>
  <c r="CG72" i="1"/>
  <c r="CG76" i="1"/>
  <c r="CE68" i="1"/>
  <c r="CE87" i="1"/>
  <c r="CJ75" i="1"/>
  <c r="CJ71" i="1"/>
  <c r="CH75" i="1"/>
  <c r="CH71" i="1"/>
  <c r="CG90" i="1"/>
  <c r="CF73" i="1"/>
  <c r="CF109" i="1"/>
  <c r="CE109" i="1"/>
  <c r="CF90" i="1"/>
  <c r="CG70" i="1"/>
  <c r="CE58" i="1"/>
  <c r="CE73" i="1"/>
  <c r="CE69" i="1"/>
  <c r="CG89" i="1"/>
  <c r="CG65" i="1"/>
  <c r="CF58" i="1"/>
  <c r="CF85" i="1"/>
  <c r="CF86" i="1" s="1"/>
  <c r="CF63" i="1"/>
  <c r="CF65" i="1" s="1"/>
  <c r="CF91" i="1"/>
  <c r="CE63" i="1"/>
  <c r="CE93" i="1"/>
  <c r="CE85" i="1"/>
  <c r="CE86" i="1" s="1"/>
  <c r="CD77" i="1"/>
  <c r="CD74" i="1"/>
  <c r="CD60" i="1"/>
  <c r="CD87" i="1" s="1"/>
  <c r="CD59" i="1"/>
  <c r="CD91" i="1" s="1"/>
  <c r="CD57" i="1"/>
  <c r="CD55" i="1"/>
  <c r="D96" i="1"/>
  <c r="D97" i="1" s="1"/>
  <c r="E96" i="1"/>
  <c r="E97" i="1" s="1"/>
  <c r="F96" i="1"/>
  <c r="F97" i="1" s="1"/>
  <c r="G96" i="1"/>
  <c r="G97" i="1" s="1"/>
  <c r="H96" i="1"/>
  <c r="H97" i="1" s="1"/>
  <c r="I96" i="1"/>
  <c r="I97" i="1" s="1"/>
  <c r="J96" i="1"/>
  <c r="J97" i="1" s="1"/>
  <c r="K96" i="1"/>
  <c r="K97" i="1" s="1"/>
  <c r="L96" i="1"/>
  <c r="L97" i="1" s="1"/>
  <c r="M96" i="1"/>
  <c r="M97" i="1" s="1"/>
  <c r="N96" i="1"/>
  <c r="N97" i="1" s="1"/>
  <c r="O96" i="1"/>
  <c r="O97" i="1" s="1"/>
  <c r="P96" i="1"/>
  <c r="P97" i="1" s="1"/>
  <c r="Q96" i="1"/>
  <c r="Q97" i="1" s="1"/>
  <c r="R96" i="1"/>
  <c r="R97" i="1" s="1"/>
  <c r="S96" i="1"/>
  <c r="S97" i="1" s="1"/>
  <c r="T96" i="1"/>
  <c r="T97" i="1" s="1"/>
  <c r="U96" i="1"/>
  <c r="U97" i="1" s="1"/>
  <c r="V96" i="1"/>
  <c r="V97" i="1" s="1"/>
  <c r="W96" i="1"/>
  <c r="W97" i="1" s="1"/>
  <c r="X96" i="1"/>
  <c r="X97" i="1" s="1"/>
  <c r="Y96" i="1"/>
  <c r="Y97" i="1" s="1"/>
  <c r="Z96" i="1"/>
  <c r="Z97" i="1" s="1"/>
  <c r="AA96" i="1"/>
  <c r="AA97" i="1" s="1"/>
  <c r="AB96" i="1"/>
  <c r="AB97" i="1" s="1"/>
  <c r="AC96" i="1"/>
  <c r="AC97" i="1" s="1"/>
  <c r="AD96" i="1"/>
  <c r="AD97" i="1" s="1"/>
  <c r="AE96" i="1"/>
  <c r="AE97" i="1" s="1"/>
  <c r="AF96" i="1"/>
  <c r="AF97" i="1" s="1"/>
  <c r="AG96" i="1"/>
  <c r="AG97" i="1" s="1"/>
  <c r="AH96" i="1"/>
  <c r="AH97" i="1" s="1"/>
  <c r="AI96" i="1"/>
  <c r="AI97" i="1" s="1"/>
  <c r="AJ96" i="1"/>
  <c r="AJ97" i="1" s="1"/>
  <c r="AK96" i="1"/>
  <c r="AK97" i="1" s="1"/>
  <c r="AL96" i="1"/>
  <c r="AL97" i="1" s="1"/>
  <c r="AM96" i="1"/>
  <c r="AM97" i="1" s="1"/>
  <c r="AN96" i="1"/>
  <c r="AN97" i="1" s="1"/>
  <c r="AO96" i="1"/>
  <c r="AO97" i="1" s="1"/>
  <c r="AP96" i="1"/>
  <c r="AP97" i="1" s="1"/>
  <c r="AQ96" i="1"/>
  <c r="AQ97" i="1" s="1"/>
  <c r="AR96" i="1"/>
  <c r="AR97" i="1" s="1"/>
  <c r="AS96" i="1"/>
  <c r="AS97" i="1" s="1"/>
  <c r="AT96" i="1"/>
  <c r="AT97" i="1" s="1"/>
  <c r="AU96" i="1"/>
  <c r="AU97" i="1" s="1"/>
  <c r="AV96" i="1"/>
  <c r="AV97" i="1" s="1"/>
  <c r="AW96" i="1"/>
  <c r="AW97" i="1" s="1"/>
  <c r="AX96" i="1"/>
  <c r="AX97" i="1" s="1"/>
  <c r="AY96" i="1"/>
  <c r="AY97" i="1" s="1"/>
  <c r="AZ96" i="1"/>
  <c r="AZ97" i="1" s="1"/>
  <c r="BA96" i="1"/>
  <c r="BA97" i="1" s="1"/>
  <c r="BB96" i="1"/>
  <c r="BB97" i="1" s="1"/>
  <c r="BC96" i="1"/>
  <c r="BC97" i="1" s="1"/>
  <c r="BD96" i="1"/>
  <c r="BD97" i="1" s="1"/>
  <c r="BE96" i="1"/>
  <c r="BE97" i="1" s="1"/>
  <c r="BF96" i="1"/>
  <c r="BF97" i="1" s="1"/>
  <c r="BG96" i="1"/>
  <c r="BG97" i="1" s="1"/>
  <c r="BH96" i="1"/>
  <c r="BH97" i="1" s="1"/>
  <c r="BI96" i="1"/>
  <c r="BI97" i="1" s="1"/>
  <c r="BJ96" i="1"/>
  <c r="BJ97" i="1" s="1"/>
  <c r="C96" i="1"/>
  <c r="C97" i="1" s="1"/>
  <c r="CE72" i="1" l="1"/>
  <c r="CE76" i="1"/>
  <c r="CD69" i="1"/>
  <c r="CD68" i="1"/>
  <c r="CF71" i="1"/>
  <c r="CF75" i="1"/>
  <c r="CG71" i="1"/>
  <c r="CG75" i="1"/>
  <c r="CD73" i="1"/>
  <c r="CD109" i="1"/>
  <c r="CE90" i="1"/>
  <c r="CE70" i="1"/>
  <c r="CF70" i="1"/>
  <c r="CK97" i="1"/>
  <c r="CE89" i="1"/>
  <c r="CE65" i="1"/>
  <c r="CF89" i="1"/>
  <c r="CD85" i="1"/>
  <c r="CD86" i="1" s="1"/>
  <c r="CD93" i="1"/>
  <c r="CD58" i="1"/>
  <c r="CD63" i="1"/>
  <c r="CD65" i="1" s="1"/>
  <c r="CD72" i="1" l="1"/>
  <c r="CD76" i="1"/>
  <c r="CE71" i="1"/>
  <c r="CE75" i="1"/>
  <c r="CD75" i="1"/>
  <c r="CD71" i="1"/>
  <c r="CD70" i="1"/>
  <c r="CD90" i="1"/>
  <c r="CD89" i="1"/>
  <c r="CC77" i="1"/>
  <c r="CA74" i="1"/>
  <c r="CB74" i="1"/>
  <c r="CC74" i="1"/>
  <c r="CC60" i="1"/>
  <c r="CC59" i="1"/>
  <c r="CC91" i="1" s="1"/>
  <c r="CC57" i="1"/>
  <c r="CC55" i="1"/>
  <c r="CA77" i="1"/>
  <c r="CB77" i="1"/>
  <c r="CA60" i="1"/>
  <c r="CB60" i="1"/>
  <c r="CA59" i="1"/>
  <c r="CA91" i="1" s="1"/>
  <c r="CB59" i="1"/>
  <c r="CB91" i="1" s="1"/>
  <c r="CA57" i="1"/>
  <c r="CB57" i="1"/>
  <c r="CA55" i="1"/>
  <c r="CB55" i="1"/>
  <c r="BY77" i="1"/>
  <c r="BZ77" i="1"/>
  <c r="BY92" i="1"/>
  <c r="BZ92" i="1"/>
  <c r="BY74" i="1"/>
  <c r="BZ74" i="1"/>
  <c r="BZ60" i="1"/>
  <c r="BZ59" i="1"/>
  <c r="BZ57" i="1"/>
  <c r="CC68" i="1" l="1"/>
  <c r="CC87" i="1"/>
  <c r="CA68" i="1"/>
  <c r="CA87" i="1"/>
  <c r="CB68" i="1"/>
  <c r="CB87" i="1"/>
  <c r="BZ68" i="1"/>
  <c r="BZ87" i="1"/>
  <c r="CC73" i="1"/>
  <c r="CA73" i="1"/>
  <c r="CB73" i="1"/>
  <c r="BZ73" i="1"/>
  <c r="BZ69" i="1"/>
  <c r="CB93" i="1"/>
  <c r="CB69" i="1"/>
  <c r="CC93" i="1"/>
  <c r="CC69" i="1"/>
  <c r="CA93" i="1"/>
  <c r="CA69" i="1"/>
  <c r="CA109" i="1"/>
  <c r="BZ109" i="1"/>
  <c r="CB109" i="1"/>
  <c r="CC85" i="1"/>
  <c r="CC86" i="1" s="1"/>
  <c r="CC109" i="1"/>
  <c r="CB85" i="1"/>
  <c r="CB86" i="1" s="1"/>
  <c r="CC58" i="1"/>
  <c r="CB58" i="1"/>
  <c r="CA58" i="1"/>
  <c r="CA85" i="1"/>
  <c r="CA86" i="1" s="1"/>
  <c r="BZ58" i="1"/>
  <c r="CC63" i="1"/>
  <c r="BZ85" i="1"/>
  <c r="BZ86" i="1" s="1"/>
  <c r="CA63" i="1"/>
  <c r="CA65" i="1" s="1"/>
  <c r="CB63" i="1"/>
  <c r="CB65" i="1" s="1"/>
  <c r="BZ63" i="1"/>
  <c r="BZ65" i="1" s="1"/>
  <c r="BZ90" i="1"/>
  <c r="BZ91" i="1"/>
  <c r="BZ93" i="1"/>
  <c r="BY55" i="1"/>
  <c r="BZ55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C62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Y76" i="1" s="1"/>
  <c r="AZ57" i="1"/>
  <c r="AZ76" i="1" s="1"/>
  <c r="BA57" i="1"/>
  <c r="BA76" i="1" s="1"/>
  <c r="BB57" i="1"/>
  <c r="BB76" i="1" s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C74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Y68" i="1" s="1"/>
  <c r="AY72" i="1" s="1"/>
  <c r="AZ60" i="1"/>
  <c r="AZ68" i="1" s="1"/>
  <c r="AZ72" i="1" s="1"/>
  <c r="BA60" i="1"/>
  <c r="BA68" i="1" s="1"/>
  <c r="BA72" i="1" s="1"/>
  <c r="BB60" i="1"/>
  <c r="BB68" i="1" s="1"/>
  <c r="BB72" i="1" s="1"/>
  <c r="BC60" i="1"/>
  <c r="BC68" i="1" s="1"/>
  <c r="BC72" i="1" s="1"/>
  <c r="BD60" i="1"/>
  <c r="BD68" i="1" s="1"/>
  <c r="BD72" i="1" s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C60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C92" i="1"/>
  <c r="C84" i="1"/>
  <c r="C78" i="1"/>
  <c r="C79" i="1" s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C77" i="1"/>
  <c r="D59" i="1"/>
  <c r="D91" i="1" s="1"/>
  <c r="E59" i="1"/>
  <c r="E91" i="1" s="1"/>
  <c r="F59" i="1"/>
  <c r="F91" i="1" s="1"/>
  <c r="G59" i="1"/>
  <c r="G91" i="1" s="1"/>
  <c r="H59" i="1"/>
  <c r="H91" i="1" s="1"/>
  <c r="I59" i="1"/>
  <c r="I91" i="1" s="1"/>
  <c r="J59" i="1"/>
  <c r="J91" i="1" s="1"/>
  <c r="K59" i="1"/>
  <c r="K91" i="1" s="1"/>
  <c r="L59" i="1"/>
  <c r="L91" i="1" s="1"/>
  <c r="M59" i="1"/>
  <c r="M91" i="1" s="1"/>
  <c r="N59" i="1"/>
  <c r="N91" i="1" s="1"/>
  <c r="O59" i="1"/>
  <c r="O91" i="1" s="1"/>
  <c r="P59" i="1"/>
  <c r="P91" i="1" s="1"/>
  <c r="Q59" i="1"/>
  <c r="Q91" i="1" s="1"/>
  <c r="R59" i="1"/>
  <c r="R91" i="1" s="1"/>
  <c r="S59" i="1"/>
  <c r="S91" i="1" s="1"/>
  <c r="T59" i="1"/>
  <c r="T91" i="1" s="1"/>
  <c r="U59" i="1"/>
  <c r="U91" i="1" s="1"/>
  <c r="V59" i="1"/>
  <c r="V91" i="1" s="1"/>
  <c r="W59" i="1"/>
  <c r="W91" i="1" s="1"/>
  <c r="X59" i="1"/>
  <c r="X91" i="1" s="1"/>
  <c r="Y59" i="1"/>
  <c r="Y91" i="1" s="1"/>
  <c r="Z59" i="1"/>
  <c r="Z91" i="1" s="1"/>
  <c r="AA59" i="1"/>
  <c r="AA91" i="1" s="1"/>
  <c r="AB59" i="1"/>
  <c r="AB91" i="1" s="1"/>
  <c r="AC59" i="1"/>
  <c r="AC91" i="1" s="1"/>
  <c r="AD59" i="1"/>
  <c r="AD91" i="1" s="1"/>
  <c r="AE59" i="1"/>
  <c r="AE91" i="1" s="1"/>
  <c r="AF59" i="1"/>
  <c r="AF91" i="1" s="1"/>
  <c r="AG59" i="1"/>
  <c r="AG91" i="1" s="1"/>
  <c r="AH59" i="1"/>
  <c r="AH91" i="1" s="1"/>
  <c r="AI59" i="1"/>
  <c r="AI91" i="1" s="1"/>
  <c r="AJ59" i="1"/>
  <c r="AJ91" i="1" s="1"/>
  <c r="AK59" i="1"/>
  <c r="AK91" i="1" s="1"/>
  <c r="AL59" i="1"/>
  <c r="AL91" i="1" s="1"/>
  <c r="AM59" i="1"/>
  <c r="AM91" i="1" s="1"/>
  <c r="AN59" i="1"/>
  <c r="AN91" i="1" s="1"/>
  <c r="AO59" i="1"/>
  <c r="AO91" i="1" s="1"/>
  <c r="AP59" i="1"/>
  <c r="AP91" i="1" s="1"/>
  <c r="AQ59" i="1"/>
  <c r="AQ91" i="1" s="1"/>
  <c r="AR59" i="1"/>
  <c r="AR91" i="1" s="1"/>
  <c r="AS59" i="1"/>
  <c r="AS91" i="1" s="1"/>
  <c r="AT59" i="1"/>
  <c r="AT91" i="1" s="1"/>
  <c r="AU59" i="1"/>
  <c r="AU91" i="1" s="1"/>
  <c r="AV59" i="1"/>
  <c r="AV91" i="1" s="1"/>
  <c r="AW59" i="1"/>
  <c r="AW91" i="1" s="1"/>
  <c r="AX59" i="1"/>
  <c r="AX91" i="1" s="1"/>
  <c r="AY59" i="1"/>
  <c r="AY91" i="1" s="1"/>
  <c r="AZ59" i="1"/>
  <c r="AZ91" i="1" s="1"/>
  <c r="BA59" i="1"/>
  <c r="BA91" i="1" s="1"/>
  <c r="BB59" i="1"/>
  <c r="BB91" i="1" s="1"/>
  <c r="BC59" i="1"/>
  <c r="BC91" i="1" s="1"/>
  <c r="BD59" i="1"/>
  <c r="BD91" i="1" s="1"/>
  <c r="BE59" i="1"/>
  <c r="BE91" i="1" s="1"/>
  <c r="BF59" i="1"/>
  <c r="BF91" i="1" s="1"/>
  <c r="BG59" i="1"/>
  <c r="BG91" i="1" s="1"/>
  <c r="BH59" i="1"/>
  <c r="BH91" i="1" s="1"/>
  <c r="BI59" i="1"/>
  <c r="BI91" i="1" s="1"/>
  <c r="BJ59" i="1"/>
  <c r="BJ91" i="1" s="1"/>
  <c r="BK59" i="1"/>
  <c r="BK91" i="1" s="1"/>
  <c r="BL59" i="1"/>
  <c r="BL91" i="1" s="1"/>
  <c r="BM59" i="1"/>
  <c r="BM91" i="1" s="1"/>
  <c r="BN59" i="1"/>
  <c r="BN91" i="1" s="1"/>
  <c r="BO59" i="1"/>
  <c r="BO91" i="1" s="1"/>
  <c r="BP59" i="1"/>
  <c r="BP91" i="1" s="1"/>
  <c r="BQ59" i="1"/>
  <c r="BQ91" i="1" s="1"/>
  <c r="BR59" i="1"/>
  <c r="BR91" i="1" s="1"/>
  <c r="BS59" i="1"/>
  <c r="BS91" i="1" s="1"/>
  <c r="BT59" i="1"/>
  <c r="BT91" i="1" s="1"/>
  <c r="BU59" i="1"/>
  <c r="BU91" i="1" s="1"/>
  <c r="BV59" i="1"/>
  <c r="BV91" i="1" s="1"/>
  <c r="BW59" i="1"/>
  <c r="BW91" i="1" s="1"/>
  <c r="BX59" i="1"/>
  <c r="BX91" i="1" s="1"/>
  <c r="BY59" i="1"/>
  <c r="C59" i="1"/>
  <c r="C91" i="1" s="1"/>
  <c r="C57" i="1"/>
  <c r="BC76" i="1" l="1"/>
  <c r="BD76" i="1"/>
  <c r="BE68" i="1"/>
  <c r="BF68" i="1"/>
  <c r="BG68" i="1"/>
  <c r="BH68" i="1"/>
  <c r="BI68" i="1"/>
  <c r="BK68" i="1"/>
  <c r="BL68" i="1"/>
  <c r="BM68" i="1"/>
  <c r="BO68" i="1"/>
  <c r="BP68" i="1"/>
  <c r="BQ68" i="1"/>
  <c r="BR68" i="1"/>
  <c r="BS68" i="1"/>
  <c r="BT68" i="1"/>
  <c r="BU68" i="1"/>
  <c r="BV68" i="1"/>
  <c r="BW68" i="1"/>
  <c r="BX68" i="1"/>
  <c r="BY68" i="1"/>
  <c r="CC72" i="1"/>
  <c r="CC76" i="1"/>
  <c r="CA72" i="1"/>
  <c r="CA76" i="1"/>
  <c r="CB72" i="1"/>
  <c r="CB76" i="1"/>
  <c r="BZ72" i="1"/>
  <c r="BZ76" i="1"/>
  <c r="D68" i="1"/>
  <c r="E68" i="1"/>
  <c r="G68" i="1"/>
  <c r="H68" i="1"/>
  <c r="I68" i="1"/>
  <c r="J68" i="1"/>
  <c r="K68" i="1"/>
  <c r="L68" i="1"/>
  <c r="M68" i="1"/>
  <c r="O68" i="1"/>
  <c r="P68" i="1"/>
  <c r="Q68" i="1"/>
  <c r="S68" i="1"/>
  <c r="T68" i="1"/>
  <c r="U68" i="1"/>
  <c r="V68" i="1"/>
  <c r="W68" i="1"/>
  <c r="X68" i="1"/>
  <c r="Y68" i="1"/>
  <c r="Z68" i="1"/>
  <c r="AA68" i="1"/>
  <c r="AB68" i="1"/>
  <c r="AC68" i="1"/>
  <c r="AE68" i="1"/>
  <c r="AF68" i="1"/>
  <c r="AG68" i="1"/>
  <c r="AI68" i="1"/>
  <c r="AJ68" i="1"/>
  <c r="AK68" i="1"/>
  <c r="AL68" i="1"/>
  <c r="AM68" i="1"/>
  <c r="AN68" i="1"/>
  <c r="AO68" i="1"/>
  <c r="AP68" i="1"/>
  <c r="AQ68" i="1"/>
  <c r="AR68" i="1"/>
  <c r="AS68" i="1"/>
  <c r="AU68" i="1"/>
  <c r="AV68" i="1"/>
  <c r="AW68" i="1"/>
  <c r="C109" i="1"/>
  <c r="F93" i="1"/>
  <c r="F68" i="1"/>
  <c r="N93" i="1"/>
  <c r="N68" i="1"/>
  <c r="R93" i="1"/>
  <c r="R68" i="1"/>
  <c r="AD93" i="1"/>
  <c r="AD68" i="1"/>
  <c r="AH93" i="1"/>
  <c r="AH68" i="1"/>
  <c r="AT93" i="1"/>
  <c r="AT68" i="1"/>
  <c r="AX93" i="1"/>
  <c r="AX68" i="1"/>
  <c r="BJ93" i="1"/>
  <c r="BJ68" i="1"/>
  <c r="BN93" i="1"/>
  <c r="BN68" i="1"/>
  <c r="C93" i="1"/>
  <c r="C68" i="1"/>
  <c r="CA75" i="1"/>
  <c r="CA71" i="1"/>
  <c r="CB75" i="1"/>
  <c r="CB71" i="1"/>
  <c r="BZ75" i="1"/>
  <c r="BZ71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CC70" i="1"/>
  <c r="CA70" i="1"/>
  <c r="CB70" i="1"/>
  <c r="BZ70" i="1"/>
  <c r="BQ67" i="1"/>
  <c r="BQ87" i="1" s="1"/>
  <c r="BQ69" i="1"/>
  <c r="BP67" i="1"/>
  <c r="BP87" i="1" s="1"/>
  <c r="BP69" i="1"/>
  <c r="AR67" i="1"/>
  <c r="AR87" i="1" s="1"/>
  <c r="AR69" i="1"/>
  <c r="AB67" i="1"/>
  <c r="AB87" i="1" s="1"/>
  <c r="AB69" i="1"/>
  <c r="D67" i="1"/>
  <c r="D87" i="1" s="1"/>
  <c r="D69" i="1"/>
  <c r="BW67" i="1"/>
  <c r="BW87" i="1" s="1"/>
  <c r="BW69" i="1"/>
  <c r="AI67" i="1"/>
  <c r="AI87" i="1" s="1"/>
  <c r="AI69" i="1"/>
  <c r="BV67" i="1"/>
  <c r="BV87" i="1" s="1"/>
  <c r="BV69" i="1"/>
  <c r="BN67" i="1"/>
  <c r="BN87" i="1" s="1"/>
  <c r="BN69" i="1"/>
  <c r="BF67" i="1"/>
  <c r="BF87" i="1" s="1"/>
  <c r="BF69" i="1"/>
  <c r="AX67" i="1"/>
  <c r="AX87" i="1" s="1"/>
  <c r="AX69" i="1"/>
  <c r="AP67" i="1"/>
  <c r="AP87" i="1" s="1"/>
  <c r="AP69" i="1"/>
  <c r="AH67" i="1"/>
  <c r="AH87" i="1" s="1"/>
  <c r="AH69" i="1"/>
  <c r="Z67" i="1"/>
  <c r="Z87" i="1" s="1"/>
  <c r="Z69" i="1"/>
  <c r="R67" i="1"/>
  <c r="R87" i="1" s="1"/>
  <c r="R69" i="1"/>
  <c r="J67" i="1"/>
  <c r="J87" i="1" s="1"/>
  <c r="J69" i="1"/>
  <c r="BI67" i="1"/>
  <c r="BI87" i="1" s="1"/>
  <c r="BI69" i="1"/>
  <c r="AC67" i="1"/>
  <c r="AC87" i="1" s="1"/>
  <c r="AC69" i="1"/>
  <c r="E67" i="1"/>
  <c r="E87" i="1" s="1"/>
  <c r="E69" i="1"/>
  <c r="BH67" i="1"/>
  <c r="BH87" i="1" s="1"/>
  <c r="BH69" i="1"/>
  <c r="AY67" i="1"/>
  <c r="AY87" i="1" s="1"/>
  <c r="AY69" i="1"/>
  <c r="BU67" i="1"/>
  <c r="BU87" i="1" s="1"/>
  <c r="BU69" i="1"/>
  <c r="BM67" i="1"/>
  <c r="BM87" i="1" s="1"/>
  <c r="BM69" i="1"/>
  <c r="BE67" i="1"/>
  <c r="BE87" i="1" s="1"/>
  <c r="BE69" i="1"/>
  <c r="AW67" i="1"/>
  <c r="AW87" i="1" s="1"/>
  <c r="AW69" i="1"/>
  <c r="AO67" i="1"/>
  <c r="AO87" i="1" s="1"/>
  <c r="AO69" i="1"/>
  <c r="AG67" i="1"/>
  <c r="AG87" i="1" s="1"/>
  <c r="AG69" i="1"/>
  <c r="Y67" i="1"/>
  <c r="Y87" i="1" s="1"/>
  <c r="Y69" i="1"/>
  <c r="Q67" i="1"/>
  <c r="Q87" i="1" s="1"/>
  <c r="Q69" i="1"/>
  <c r="I67" i="1"/>
  <c r="I87" i="1" s="1"/>
  <c r="I69" i="1"/>
  <c r="BA67" i="1"/>
  <c r="BA87" i="1" s="1"/>
  <c r="BA69" i="1"/>
  <c r="U67" i="1"/>
  <c r="U87" i="1" s="1"/>
  <c r="U69" i="1"/>
  <c r="T67" i="1"/>
  <c r="T87" i="1" s="1"/>
  <c r="T69" i="1"/>
  <c r="BO67" i="1"/>
  <c r="BO87" i="1" s="1"/>
  <c r="BO69" i="1"/>
  <c r="AQ67" i="1"/>
  <c r="AQ87" i="1" s="1"/>
  <c r="AQ69" i="1"/>
  <c r="S67" i="1"/>
  <c r="S87" i="1" s="1"/>
  <c r="S69" i="1"/>
  <c r="BT67" i="1"/>
  <c r="BT87" i="1" s="1"/>
  <c r="BT69" i="1"/>
  <c r="BL67" i="1"/>
  <c r="BL87" i="1" s="1"/>
  <c r="BL69" i="1"/>
  <c r="BD67" i="1"/>
  <c r="BD87" i="1" s="1"/>
  <c r="BD69" i="1"/>
  <c r="AV67" i="1"/>
  <c r="AV87" i="1" s="1"/>
  <c r="AV69" i="1"/>
  <c r="AN67" i="1"/>
  <c r="AN87" i="1" s="1"/>
  <c r="AN69" i="1"/>
  <c r="AF67" i="1"/>
  <c r="AF87" i="1" s="1"/>
  <c r="AF69" i="1"/>
  <c r="X67" i="1"/>
  <c r="X87" i="1" s="1"/>
  <c r="X69" i="1"/>
  <c r="P67" i="1"/>
  <c r="P87" i="1" s="1"/>
  <c r="P69" i="1"/>
  <c r="H67" i="1"/>
  <c r="H87" i="1" s="1"/>
  <c r="H69" i="1"/>
  <c r="AS67" i="1"/>
  <c r="AS87" i="1" s="1"/>
  <c r="AS69" i="1"/>
  <c r="BX67" i="1"/>
  <c r="BX87" i="1" s="1"/>
  <c r="BX69" i="1"/>
  <c r="AJ67" i="1"/>
  <c r="AJ87" i="1" s="1"/>
  <c r="AJ69" i="1"/>
  <c r="BS67" i="1"/>
  <c r="BS87" i="1" s="1"/>
  <c r="BS69" i="1"/>
  <c r="BK67" i="1"/>
  <c r="BK87" i="1" s="1"/>
  <c r="BK69" i="1"/>
  <c r="BC67" i="1"/>
  <c r="BC87" i="1" s="1"/>
  <c r="BC69" i="1"/>
  <c r="AU67" i="1"/>
  <c r="AU87" i="1" s="1"/>
  <c r="AU69" i="1"/>
  <c r="AM67" i="1"/>
  <c r="AM87" i="1" s="1"/>
  <c r="AM69" i="1"/>
  <c r="AE67" i="1"/>
  <c r="AE87" i="1" s="1"/>
  <c r="AE69" i="1"/>
  <c r="W67" i="1"/>
  <c r="W87" i="1" s="1"/>
  <c r="W69" i="1"/>
  <c r="O67" i="1"/>
  <c r="O87" i="1" s="1"/>
  <c r="O69" i="1"/>
  <c r="G67" i="1"/>
  <c r="G87" i="1" s="1"/>
  <c r="G69" i="1"/>
  <c r="BY67" i="1"/>
  <c r="BY87" i="1" s="1"/>
  <c r="BY69" i="1"/>
  <c r="AK67" i="1"/>
  <c r="AK87" i="1" s="1"/>
  <c r="AK69" i="1"/>
  <c r="M67" i="1"/>
  <c r="M87" i="1" s="1"/>
  <c r="M69" i="1"/>
  <c r="AZ67" i="1"/>
  <c r="AZ87" i="1" s="1"/>
  <c r="AZ69" i="1"/>
  <c r="L67" i="1"/>
  <c r="L87" i="1" s="1"/>
  <c r="L69" i="1"/>
  <c r="BG67" i="1"/>
  <c r="BG87" i="1" s="1"/>
  <c r="BG69" i="1"/>
  <c r="AA67" i="1"/>
  <c r="AA87" i="1" s="1"/>
  <c r="AA69" i="1"/>
  <c r="K67" i="1"/>
  <c r="K87" i="1" s="1"/>
  <c r="K69" i="1"/>
  <c r="C67" i="1"/>
  <c r="C87" i="1" s="1"/>
  <c r="C69" i="1"/>
  <c r="BR67" i="1"/>
  <c r="BR87" i="1" s="1"/>
  <c r="BR69" i="1"/>
  <c r="BJ67" i="1"/>
  <c r="BJ87" i="1" s="1"/>
  <c r="BJ69" i="1"/>
  <c r="BB67" i="1"/>
  <c r="BB87" i="1" s="1"/>
  <c r="BB69" i="1"/>
  <c r="AT67" i="1"/>
  <c r="AT87" i="1" s="1"/>
  <c r="AT69" i="1"/>
  <c r="AL67" i="1"/>
  <c r="AL87" i="1" s="1"/>
  <c r="AL69" i="1"/>
  <c r="AD67" i="1"/>
  <c r="AD87" i="1" s="1"/>
  <c r="AD69" i="1"/>
  <c r="V67" i="1"/>
  <c r="V87" i="1" s="1"/>
  <c r="V69" i="1"/>
  <c r="N67" i="1"/>
  <c r="N87" i="1" s="1"/>
  <c r="N69" i="1"/>
  <c r="F67" i="1"/>
  <c r="F87" i="1" s="1"/>
  <c r="F69" i="1"/>
  <c r="AK66" i="1"/>
  <c r="AT58" i="1"/>
  <c r="BE66" i="1"/>
  <c r="CC89" i="1"/>
  <c r="CC65" i="1"/>
  <c r="CB90" i="1"/>
  <c r="CA90" i="1"/>
  <c r="CC90" i="1"/>
  <c r="BF109" i="1"/>
  <c r="Z109" i="1"/>
  <c r="BM109" i="1"/>
  <c r="AO109" i="1"/>
  <c r="Q109" i="1"/>
  <c r="BL109" i="1"/>
  <c r="AF109" i="1"/>
  <c r="H109" i="1"/>
  <c r="BK109" i="1"/>
  <c r="AU109" i="1"/>
  <c r="AE109" i="1"/>
  <c r="O109" i="1"/>
  <c r="BR109" i="1"/>
  <c r="BJ109" i="1"/>
  <c r="BB109" i="1"/>
  <c r="AT109" i="1"/>
  <c r="AL109" i="1"/>
  <c r="AD109" i="1"/>
  <c r="V109" i="1"/>
  <c r="N109" i="1"/>
  <c r="F109" i="1"/>
  <c r="BU109" i="1"/>
  <c r="AW109" i="1"/>
  <c r="Y109" i="1"/>
  <c r="BD109" i="1"/>
  <c r="AN109" i="1"/>
  <c r="P109" i="1"/>
  <c r="BS109" i="1"/>
  <c r="BC109" i="1"/>
  <c r="AM109" i="1"/>
  <c r="W109" i="1"/>
  <c r="G109" i="1"/>
  <c r="BY109" i="1"/>
  <c r="BQ109" i="1"/>
  <c r="BI109" i="1"/>
  <c r="BA109" i="1"/>
  <c r="AS109" i="1"/>
  <c r="AK109" i="1"/>
  <c r="AC109" i="1"/>
  <c r="U109" i="1"/>
  <c r="M109" i="1"/>
  <c r="E109" i="1"/>
  <c r="BN109" i="1"/>
  <c r="AP109" i="1"/>
  <c r="R109" i="1"/>
  <c r="BX109" i="1"/>
  <c r="BP109" i="1"/>
  <c r="BH109" i="1"/>
  <c r="AZ109" i="1"/>
  <c r="AR109" i="1"/>
  <c r="AJ109" i="1"/>
  <c r="AB109" i="1"/>
  <c r="T109" i="1"/>
  <c r="L109" i="1"/>
  <c r="D109" i="1"/>
  <c r="BV109" i="1"/>
  <c r="AX109" i="1"/>
  <c r="AH109" i="1"/>
  <c r="J109" i="1"/>
  <c r="BE109" i="1"/>
  <c r="AG109" i="1"/>
  <c r="I109" i="1"/>
  <c r="BT109" i="1"/>
  <c r="AV109" i="1"/>
  <c r="X109" i="1"/>
  <c r="BW109" i="1"/>
  <c r="BO109" i="1"/>
  <c r="BG109" i="1"/>
  <c r="AY109" i="1"/>
  <c r="AQ109" i="1"/>
  <c r="AI109" i="1"/>
  <c r="AA109" i="1"/>
  <c r="S109" i="1"/>
  <c r="K109" i="1"/>
  <c r="BY85" i="1"/>
  <c r="BY86" i="1" s="1"/>
  <c r="BY58" i="1"/>
  <c r="BU85" i="1"/>
  <c r="BU86" i="1" s="1"/>
  <c r="BQ85" i="1"/>
  <c r="BQ86" i="1" s="1"/>
  <c r="BM85" i="1"/>
  <c r="BM86" i="1" s="1"/>
  <c r="BI85" i="1"/>
  <c r="BI86" i="1" s="1"/>
  <c r="BE85" i="1"/>
  <c r="BE86" i="1" s="1"/>
  <c r="BA85" i="1"/>
  <c r="BA86" i="1" s="1"/>
  <c r="AW85" i="1"/>
  <c r="AW86" i="1" s="1"/>
  <c r="AS85" i="1"/>
  <c r="AS86" i="1" s="1"/>
  <c r="AO85" i="1"/>
  <c r="AO86" i="1" s="1"/>
  <c r="AK85" i="1"/>
  <c r="AK86" i="1" s="1"/>
  <c r="AG85" i="1"/>
  <c r="AG86" i="1" s="1"/>
  <c r="AC85" i="1"/>
  <c r="AC86" i="1" s="1"/>
  <c r="Y85" i="1"/>
  <c r="Y86" i="1" s="1"/>
  <c r="U85" i="1"/>
  <c r="U86" i="1" s="1"/>
  <c r="Q85" i="1"/>
  <c r="Q86" i="1" s="1"/>
  <c r="M85" i="1"/>
  <c r="M86" i="1" s="1"/>
  <c r="I85" i="1"/>
  <c r="I86" i="1" s="1"/>
  <c r="E85" i="1"/>
  <c r="E86" i="1" s="1"/>
  <c r="BX85" i="1"/>
  <c r="BX86" i="1" s="1"/>
  <c r="BT85" i="1"/>
  <c r="BT86" i="1" s="1"/>
  <c r="BP85" i="1"/>
  <c r="BP86" i="1" s="1"/>
  <c r="BL85" i="1"/>
  <c r="BL86" i="1" s="1"/>
  <c r="BH85" i="1"/>
  <c r="BH86" i="1" s="1"/>
  <c r="BD85" i="1"/>
  <c r="BD86" i="1" s="1"/>
  <c r="AZ85" i="1"/>
  <c r="AZ86" i="1" s="1"/>
  <c r="AV85" i="1"/>
  <c r="AV86" i="1" s="1"/>
  <c r="AR85" i="1"/>
  <c r="AR86" i="1" s="1"/>
  <c r="AN85" i="1"/>
  <c r="AN86" i="1" s="1"/>
  <c r="AJ85" i="1"/>
  <c r="AJ86" i="1" s="1"/>
  <c r="AF85" i="1"/>
  <c r="AF86" i="1" s="1"/>
  <c r="AB85" i="1"/>
  <c r="AB86" i="1" s="1"/>
  <c r="X85" i="1"/>
  <c r="X86" i="1" s="1"/>
  <c r="T85" i="1"/>
  <c r="T86" i="1" s="1"/>
  <c r="P85" i="1"/>
  <c r="P86" i="1" s="1"/>
  <c r="L85" i="1"/>
  <c r="L86" i="1" s="1"/>
  <c r="H85" i="1"/>
  <c r="H86" i="1" s="1"/>
  <c r="D85" i="1"/>
  <c r="D86" i="1" s="1"/>
  <c r="BW85" i="1"/>
  <c r="BW86" i="1" s="1"/>
  <c r="BS85" i="1"/>
  <c r="BS86" i="1" s="1"/>
  <c r="BO85" i="1"/>
  <c r="BO86" i="1" s="1"/>
  <c r="BK85" i="1"/>
  <c r="BK86" i="1" s="1"/>
  <c r="BG85" i="1"/>
  <c r="BG86" i="1" s="1"/>
  <c r="BC85" i="1"/>
  <c r="BC86" i="1" s="1"/>
  <c r="AY85" i="1"/>
  <c r="AY86" i="1" s="1"/>
  <c r="AU85" i="1"/>
  <c r="AU86" i="1" s="1"/>
  <c r="AQ85" i="1"/>
  <c r="AQ86" i="1" s="1"/>
  <c r="AM85" i="1"/>
  <c r="AM86" i="1" s="1"/>
  <c r="AI85" i="1"/>
  <c r="AI86" i="1" s="1"/>
  <c r="AE85" i="1"/>
  <c r="AE86" i="1" s="1"/>
  <c r="AA85" i="1"/>
  <c r="AA86" i="1" s="1"/>
  <c r="W85" i="1"/>
  <c r="W86" i="1" s="1"/>
  <c r="S85" i="1"/>
  <c r="S86" i="1" s="1"/>
  <c r="O85" i="1"/>
  <c r="O86" i="1" s="1"/>
  <c r="K85" i="1"/>
  <c r="K86" i="1" s="1"/>
  <c r="G85" i="1"/>
  <c r="G86" i="1" s="1"/>
  <c r="BV85" i="1"/>
  <c r="BV86" i="1" s="1"/>
  <c r="BR85" i="1"/>
  <c r="BR86" i="1" s="1"/>
  <c r="BN85" i="1"/>
  <c r="BN86" i="1" s="1"/>
  <c r="BJ85" i="1"/>
  <c r="BJ86" i="1" s="1"/>
  <c r="BF85" i="1"/>
  <c r="BF86" i="1" s="1"/>
  <c r="BB85" i="1"/>
  <c r="BB86" i="1" s="1"/>
  <c r="AX85" i="1"/>
  <c r="AX86" i="1" s="1"/>
  <c r="AT85" i="1"/>
  <c r="AT86" i="1" s="1"/>
  <c r="AP85" i="1"/>
  <c r="AP86" i="1" s="1"/>
  <c r="AL85" i="1"/>
  <c r="AL86" i="1" s="1"/>
  <c r="AH85" i="1"/>
  <c r="AH86" i="1" s="1"/>
  <c r="AD85" i="1"/>
  <c r="AD86" i="1" s="1"/>
  <c r="Z85" i="1"/>
  <c r="Z86" i="1" s="1"/>
  <c r="V85" i="1"/>
  <c r="V86" i="1" s="1"/>
  <c r="R85" i="1"/>
  <c r="R86" i="1" s="1"/>
  <c r="N85" i="1"/>
  <c r="N86" i="1" s="1"/>
  <c r="J85" i="1"/>
  <c r="J86" i="1" s="1"/>
  <c r="F85" i="1"/>
  <c r="F86" i="1" s="1"/>
  <c r="CB89" i="1"/>
  <c r="CA89" i="1"/>
  <c r="BZ89" i="1"/>
  <c r="C85" i="1"/>
  <c r="C86" i="1" s="1"/>
  <c r="C73" i="1"/>
  <c r="BY93" i="1"/>
  <c r="BY91" i="1"/>
  <c r="BY63" i="1"/>
  <c r="BY65" i="1" s="1"/>
  <c r="BV93" i="1"/>
  <c r="BF93" i="1"/>
  <c r="AP93" i="1"/>
  <c r="Z93" i="1"/>
  <c r="J93" i="1"/>
  <c r="BR93" i="1"/>
  <c r="BB93" i="1"/>
  <c r="AL93" i="1"/>
  <c r="V93" i="1"/>
  <c r="H93" i="1"/>
  <c r="D93" i="1"/>
  <c r="BX93" i="1"/>
  <c r="BT93" i="1"/>
  <c r="BP93" i="1"/>
  <c r="BL93" i="1"/>
  <c r="BH93" i="1"/>
  <c r="BD93" i="1"/>
  <c r="AZ93" i="1"/>
  <c r="AV93" i="1"/>
  <c r="AR93" i="1"/>
  <c r="AN93" i="1"/>
  <c r="AJ93" i="1"/>
  <c r="AF93" i="1"/>
  <c r="AB93" i="1"/>
  <c r="X93" i="1"/>
  <c r="T93" i="1"/>
  <c r="P93" i="1"/>
  <c r="L93" i="1"/>
  <c r="BW93" i="1"/>
  <c r="BS93" i="1"/>
  <c r="BO93" i="1"/>
  <c r="BK93" i="1"/>
  <c r="BG93" i="1"/>
  <c r="BC93" i="1"/>
  <c r="AY93" i="1"/>
  <c r="AU93" i="1"/>
  <c r="AQ93" i="1"/>
  <c r="AM93" i="1"/>
  <c r="AI93" i="1"/>
  <c r="AE93" i="1"/>
  <c r="AA93" i="1"/>
  <c r="W93" i="1"/>
  <c r="S93" i="1"/>
  <c r="O93" i="1"/>
  <c r="K93" i="1"/>
  <c r="G93" i="1"/>
  <c r="BU93" i="1"/>
  <c r="BQ93" i="1"/>
  <c r="BM93" i="1"/>
  <c r="BI93" i="1"/>
  <c r="BE93" i="1"/>
  <c r="BA93" i="1"/>
  <c r="AW93" i="1"/>
  <c r="AS93" i="1"/>
  <c r="AO93" i="1"/>
  <c r="AK93" i="1"/>
  <c r="AG93" i="1"/>
  <c r="AC93" i="1"/>
  <c r="Y93" i="1"/>
  <c r="U93" i="1"/>
  <c r="Q93" i="1"/>
  <c r="M93" i="1"/>
  <c r="I93" i="1"/>
  <c r="E93" i="1"/>
  <c r="BU63" i="1"/>
  <c r="BU89" i="1" s="1"/>
  <c r="BQ63" i="1"/>
  <c r="BQ89" i="1" s="1"/>
  <c r="BM63" i="1"/>
  <c r="BM89" i="1" s="1"/>
  <c r="BI63" i="1"/>
  <c r="BI89" i="1" s="1"/>
  <c r="BE63" i="1"/>
  <c r="BE89" i="1" s="1"/>
  <c r="BA63" i="1"/>
  <c r="BA89" i="1" s="1"/>
  <c r="AW63" i="1"/>
  <c r="AW89" i="1" s="1"/>
  <c r="AS63" i="1"/>
  <c r="AS89" i="1" s="1"/>
  <c r="AO63" i="1"/>
  <c r="AO89" i="1" s="1"/>
  <c r="AK63" i="1"/>
  <c r="AK89" i="1" s="1"/>
  <c r="AG63" i="1"/>
  <c r="AG89" i="1" s="1"/>
  <c r="AC63" i="1"/>
  <c r="AC89" i="1" s="1"/>
  <c r="Y63" i="1"/>
  <c r="Y89" i="1" s="1"/>
  <c r="U63" i="1"/>
  <c r="U89" i="1" s="1"/>
  <c r="Q63" i="1"/>
  <c r="Q89" i="1" s="1"/>
  <c r="M63" i="1"/>
  <c r="M89" i="1" s="1"/>
  <c r="I63" i="1"/>
  <c r="I89" i="1" s="1"/>
  <c r="E63" i="1"/>
  <c r="E89" i="1" s="1"/>
  <c r="BX63" i="1"/>
  <c r="BX89" i="1" s="1"/>
  <c r="BT63" i="1"/>
  <c r="BT89" i="1" s="1"/>
  <c r="BP63" i="1"/>
  <c r="BP89" i="1" s="1"/>
  <c r="BL63" i="1"/>
  <c r="BL89" i="1" s="1"/>
  <c r="BH63" i="1"/>
  <c r="BH89" i="1" s="1"/>
  <c r="BD63" i="1"/>
  <c r="BD89" i="1" s="1"/>
  <c r="AZ63" i="1"/>
  <c r="AZ89" i="1" s="1"/>
  <c r="AV63" i="1"/>
  <c r="AV89" i="1" s="1"/>
  <c r="AR63" i="1"/>
  <c r="AR89" i="1" s="1"/>
  <c r="AN63" i="1"/>
  <c r="AN89" i="1" s="1"/>
  <c r="AJ63" i="1"/>
  <c r="AJ89" i="1" s="1"/>
  <c r="AF63" i="1"/>
  <c r="AF89" i="1" s="1"/>
  <c r="AB63" i="1"/>
  <c r="AB89" i="1" s="1"/>
  <c r="X63" i="1"/>
  <c r="X89" i="1" s="1"/>
  <c r="T63" i="1"/>
  <c r="T89" i="1" s="1"/>
  <c r="P63" i="1"/>
  <c r="P89" i="1" s="1"/>
  <c r="L63" i="1"/>
  <c r="L89" i="1" s="1"/>
  <c r="H63" i="1"/>
  <c r="H89" i="1" s="1"/>
  <c r="BW63" i="1"/>
  <c r="BW89" i="1" s="1"/>
  <c r="BS63" i="1"/>
  <c r="BS89" i="1" s="1"/>
  <c r="BO63" i="1"/>
  <c r="BO89" i="1" s="1"/>
  <c r="BK63" i="1"/>
  <c r="BK89" i="1" s="1"/>
  <c r="BG63" i="1"/>
  <c r="BG89" i="1" s="1"/>
  <c r="BC63" i="1"/>
  <c r="BC89" i="1" s="1"/>
  <c r="AY63" i="1"/>
  <c r="AY89" i="1" s="1"/>
  <c r="AU63" i="1"/>
  <c r="AU89" i="1" s="1"/>
  <c r="AQ63" i="1"/>
  <c r="AQ89" i="1" s="1"/>
  <c r="AM63" i="1"/>
  <c r="AM89" i="1" s="1"/>
  <c r="AI63" i="1"/>
  <c r="AI89" i="1" s="1"/>
  <c r="AE63" i="1"/>
  <c r="AE89" i="1" s="1"/>
  <c r="AA63" i="1"/>
  <c r="AA89" i="1" s="1"/>
  <c r="W63" i="1"/>
  <c r="W89" i="1" s="1"/>
  <c r="S63" i="1"/>
  <c r="S89" i="1" s="1"/>
  <c r="O63" i="1"/>
  <c r="O89" i="1" s="1"/>
  <c r="K63" i="1"/>
  <c r="K89" i="1" s="1"/>
  <c r="G63" i="1"/>
  <c r="G89" i="1" s="1"/>
  <c r="C63" i="1"/>
  <c r="C89" i="1" s="1"/>
  <c r="BV63" i="1"/>
  <c r="BV89" i="1" s="1"/>
  <c r="BR63" i="1"/>
  <c r="BR89" i="1" s="1"/>
  <c r="BN63" i="1"/>
  <c r="BN89" i="1" s="1"/>
  <c r="BJ63" i="1"/>
  <c r="BJ89" i="1" s="1"/>
  <c r="BF63" i="1"/>
  <c r="BF89" i="1" s="1"/>
  <c r="BB63" i="1"/>
  <c r="BB89" i="1" s="1"/>
  <c r="AX63" i="1"/>
  <c r="AX89" i="1" s="1"/>
  <c r="AT63" i="1"/>
  <c r="AT89" i="1" s="1"/>
  <c r="AP63" i="1"/>
  <c r="AP89" i="1" s="1"/>
  <c r="AL63" i="1"/>
  <c r="AL89" i="1" s="1"/>
  <c r="AH63" i="1"/>
  <c r="AH89" i="1" s="1"/>
  <c r="AD63" i="1"/>
  <c r="AD89" i="1" s="1"/>
  <c r="Z63" i="1"/>
  <c r="Z89" i="1" s="1"/>
  <c r="V63" i="1"/>
  <c r="V89" i="1" s="1"/>
  <c r="R63" i="1"/>
  <c r="R89" i="1" s="1"/>
  <c r="N63" i="1"/>
  <c r="N89" i="1" s="1"/>
  <c r="J63" i="1"/>
  <c r="J89" i="1" s="1"/>
  <c r="F63" i="1"/>
  <c r="F89" i="1" s="1"/>
  <c r="D63" i="1"/>
  <c r="D89" i="1" s="1"/>
  <c r="BE76" i="1" l="1"/>
  <c r="BE72" i="1"/>
  <c r="BF76" i="1"/>
  <c r="BF72" i="1"/>
  <c r="BG76" i="1"/>
  <c r="BG72" i="1"/>
  <c r="BH76" i="1"/>
  <c r="BH72" i="1"/>
  <c r="BI76" i="1"/>
  <c r="BI72" i="1"/>
  <c r="BK76" i="1"/>
  <c r="BK72" i="1"/>
  <c r="BL76" i="1"/>
  <c r="BL72" i="1"/>
  <c r="BM76" i="1"/>
  <c r="BM72" i="1"/>
  <c r="BO76" i="1"/>
  <c r="BO72" i="1"/>
  <c r="BP76" i="1"/>
  <c r="BP72" i="1"/>
  <c r="BQ76" i="1"/>
  <c r="BQ72" i="1"/>
  <c r="BR76" i="1"/>
  <c r="BR72" i="1"/>
  <c r="BS76" i="1"/>
  <c r="BS72" i="1"/>
  <c r="BT76" i="1"/>
  <c r="BT72" i="1"/>
  <c r="BU76" i="1"/>
  <c r="BU72" i="1"/>
  <c r="BV76" i="1"/>
  <c r="BV72" i="1"/>
  <c r="BW76" i="1"/>
  <c r="BW72" i="1"/>
  <c r="BX76" i="1"/>
  <c r="BX72" i="1"/>
  <c r="BY76" i="1"/>
  <c r="BY72" i="1"/>
  <c r="D76" i="1"/>
  <c r="D72" i="1"/>
  <c r="E76" i="1"/>
  <c r="E72" i="1"/>
  <c r="G76" i="1"/>
  <c r="G72" i="1"/>
  <c r="H76" i="1"/>
  <c r="H72" i="1"/>
  <c r="I76" i="1"/>
  <c r="I72" i="1"/>
  <c r="J76" i="1"/>
  <c r="J72" i="1"/>
  <c r="K76" i="1"/>
  <c r="K72" i="1"/>
  <c r="L76" i="1"/>
  <c r="L72" i="1"/>
  <c r="M76" i="1"/>
  <c r="M72" i="1"/>
  <c r="O76" i="1"/>
  <c r="O72" i="1"/>
  <c r="P76" i="1"/>
  <c r="P72" i="1"/>
  <c r="Q76" i="1"/>
  <c r="Q72" i="1"/>
  <c r="S76" i="1"/>
  <c r="S72" i="1"/>
  <c r="T76" i="1"/>
  <c r="T72" i="1"/>
  <c r="U76" i="1"/>
  <c r="U72" i="1"/>
  <c r="V76" i="1"/>
  <c r="V72" i="1"/>
  <c r="W76" i="1"/>
  <c r="W72" i="1"/>
  <c r="X76" i="1"/>
  <c r="X72" i="1"/>
  <c r="Y76" i="1"/>
  <c r="Y72" i="1"/>
  <c r="Z76" i="1"/>
  <c r="Z72" i="1"/>
  <c r="AA76" i="1"/>
  <c r="AA72" i="1"/>
  <c r="AB76" i="1"/>
  <c r="AB72" i="1"/>
  <c r="AC76" i="1"/>
  <c r="AC72" i="1"/>
  <c r="AE76" i="1"/>
  <c r="AE72" i="1"/>
  <c r="AF76" i="1"/>
  <c r="AF72" i="1"/>
  <c r="AG76" i="1"/>
  <c r="AG72" i="1"/>
  <c r="AI76" i="1"/>
  <c r="AI72" i="1"/>
  <c r="AJ76" i="1"/>
  <c r="AJ72" i="1"/>
  <c r="AK76" i="1"/>
  <c r="AK72" i="1"/>
  <c r="AL76" i="1"/>
  <c r="AL72" i="1"/>
  <c r="AM76" i="1"/>
  <c r="AM72" i="1"/>
  <c r="AN76" i="1"/>
  <c r="AN72" i="1"/>
  <c r="AO76" i="1"/>
  <c r="AO72" i="1"/>
  <c r="AP76" i="1"/>
  <c r="AP72" i="1"/>
  <c r="AQ76" i="1"/>
  <c r="AQ72" i="1"/>
  <c r="AR76" i="1"/>
  <c r="AR72" i="1"/>
  <c r="AS76" i="1"/>
  <c r="AS72" i="1"/>
  <c r="AU76" i="1"/>
  <c r="AU72" i="1"/>
  <c r="AV76" i="1"/>
  <c r="AV72" i="1"/>
  <c r="AW76" i="1"/>
  <c r="AW72" i="1"/>
  <c r="F72" i="1"/>
  <c r="F76" i="1"/>
  <c r="N72" i="1"/>
  <c r="N76" i="1"/>
  <c r="R72" i="1"/>
  <c r="R76" i="1"/>
  <c r="AD72" i="1"/>
  <c r="AD76" i="1"/>
  <c r="AH72" i="1"/>
  <c r="AH76" i="1"/>
  <c r="AT72" i="1"/>
  <c r="AT76" i="1"/>
  <c r="AX72" i="1"/>
  <c r="AX76" i="1"/>
  <c r="BJ72" i="1"/>
  <c r="BJ76" i="1"/>
  <c r="BN72" i="1"/>
  <c r="BN76" i="1"/>
  <c r="C72" i="1"/>
  <c r="C76" i="1"/>
  <c r="X70" i="1"/>
  <c r="BG70" i="1"/>
  <c r="BR70" i="1"/>
  <c r="AL70" i="1"/>
  <c r="F70" i="1"/>
  <c r="CC71" i="1"/>
  <c r="CC75" i="1"/>
  <c r="BY71" i="1"/>
  <c r="BY75" i="1"/>
  <c r="AR70" i="1"/>
  <c r="AQ70" i="1"/>
  <c r="AI70" i="1"/>
  <c r="AX70" i="1"/>
  <c r="R70" i="1"/>
  <c r="BM70" i="1"/>
  <c r="AG70" i="1"/>
  <c r="BD70" i="1"/>
  <c r="BE58" i="1"/>
  <c r="BX70" i="1"/>
  <c r="AK70" i="1"/>
  <c r="AK58" i="1"/>
  <c r="W70" i="1"/>
  <c r="N70" i="1"/>
  <c r="AT70" i="1"/>
  <c r="C70" i="1"/>
  <c r="L70" i="1"/>
  <c r="BY70" i="1"/>
  <c r="AE70" i="1"/>
  <c r="BK70" i="1"/>
  <c r="AS70" i="1"/>
  <c r="AF70" i="1"/>
  <c r="BL70" i="1"/>
  <c r="BO70" i="1"/>
  <c r="I70" i="1"/>
  <c r="AO70" i="1"/>
  <c r="BU70" i="1"/>
  <c r="AC70" i="1"/>
  <c r="Z70" i="1"/>
  <c r="BF70" i="1"/>
  <c r="BW70" i="1"/>
  <c r="BP70" i="1"/>
  <c r="V70" i="1"/>
  <c r="BB70" i="1"/>
  <c r="K70" i="1"/>
  <c r="AZ70" i="1"/>
  <c r="G70" i="1"/>
  <c r="AM70" i="1"/>
  <c r="BS70" i="1"/>
  <c r="H70" i="1"/>
  <c r="AN70" i="1"/>
  <c r="BT70" i="1"/>
  <c r="T70" i="1"/>
  <c r="Q70" i="1"/>
  <c r="AW70" i="1"/>
  <c r="AY70" i="1"/>
  <c r="BI70" i="1"/>
  <c r="AH70" i="1"/>
  <c r="BN70" i="1"/>
  <c r="D70" i="1"/>
  <c r="BQ70" i="1"/>
  <c r="BC70" i="1"/>
  <c r="E70" i="1"/>
  <c r="AD70" i="1"/>
  <c r="BJ70" i="1"/>
  <c r="AA70" i="1"/>
  <c r="M70" i="1"/>
  <c r="O70" i="1"/>
  <c r="AU70" i="1"/>
  <c r="AJ70" i="1"/>
  <c r="P70" i="1"/>
  <c r="AV70" i="1"/>
  <c r="S70" i="1"/>
  <c r="U70" i="1"/>
  <c r="Y70" i="1"/>
  <c r="BE70" i="1"/>
  <c r="BH70" i="1"/>
  <c r="J70" i="1"/>
  <c r="AP70" i="1"/>
  <c r="BV70" i="1"/>
  <c r="AB70" i="1"/>
  <c r="BA70" i="1"/>
  <c r="T83" i="1"/>
  <c r="T82" i="1"/>
  <c r="BV83" i="1"/>
  <c r="BV82" i="1"/>
  <c r="X82" i="1"/>
  <c r="X83" i="1"/>
  <c r="AA83" i="1"/>
  <c r="AA82" i="1"/>
  <c r="AL82" i="1"/>
  <c r="AL83" i="1"/>
  <c r="P82" i="1"/>
  <c r="P83" i="1"/>
  <c r="AV82" i="1"/>
  <c r="AV83" i="1"/>
  <c r="O82" i="1"/>
  <c r="O83" i="1"/>
  <c r="I83" i="1"/>
  <c r="I82" i="1"/>
  <c r="BU83" i="1"/>
  <c r="BU82" i="1"/>
  <c r="AD82" i="1"/>
  <c r="AD83" i="1"/>
  <c r="BR82" i="1"/>
  <c r="BR83" i="1"/>
  <c r="BO83" i="1"/>
  <c r="BO82" i="1"/>
  <c r="AT82" i="1"/>
  <c r="AT83" i="1"/>
  <c r="AZ83" i="1"/>
  <c r="AZ82" i="1"/>
  <c r="AY83" i="1"/>
  <c r="AY82" i="1"/>
  <c r="Y83" i="1"/>
  <c r="Y82" i="1"/>
  <c r="M83" i="1"/>
  <c r="M82" i="1"/>
  <c r="Q83" i="1"/>
  <c r="Q82" i="1"/>
  <c r="BD82" i="1"/>
  <c r="BD83" i="1"/>
  <c r="AB83" i="1"/>
  <c r="AB82" i="1"/>
  <c r="BH83" i="1"/>
  <c r="BH82" i="1"/>
  <c r="AI83" i="1"/>
  <c r="AI82" i="1"/>
  <c r="AG83" i="1"/>
  <c r="AG82" i="1"/>
  <c r="BS82" i="1"/>
  <c r="BS83" i="1"/>
  <c r="AP83" i="1"/>
  <c r="AP82" i="1"/>
  <c r="S83" i="1"/>
  <c r="S82" i="1"/>
  <c r="BE83" i="1"/>
  <c r="BE82" i="1"/>
  <c r="U83" i="1"/>
  <c r="U82" i="1"/>
  <c r="W82" i="1"/>
  <c r="W83" i="1"/>
  <c r="AH83" i="1"/>
  <c r="AH82" i="1"/>
  <c r="E66" i="1"/>
  <c r="E83" i="1"/>
  <c r="E82" i="1"/>
  <c r="AC83" i="1"/>
  <c r="AC82" i="1"/>
  <c r="AF82" i="1"/>
  <c r="AF83" i="1"/>
  <c r="BL82" i="1"/>
  <c r="BL83" i="1"/>
  <c r="AQ83" i="1"/>
  <c r="AQ82" i="1"/>
  <c r="AO83" i="1"/>
  <c r="AO82" i="1"/>
  <c r="F82" i="1"/>
  <c r="F83" i="1"/>
  <c r="AX83" i="1"/>
  <c r="AX82" i="1"/>
  <c r="AE82" i="1"/>
  <c r="AE83" i="1"/>
  <c r="AT66" i="1"/>
  <c r="AK83" i="1"/>
  <c r="AK82" i="1"/>
  <c r="K83" i="1"/>
  <c r="K82" i="1"/>
  <c r="D83" i="1"/>
  <c r="D82" i="1"/>
  <c r="AJ83" i="1"/>
  <c r="AJ82" i="1"/>
  <c r="BP83" i="1"/>
  <c r="BP82" i="1"/>
  <c r="BC82" i="1"/>
  <c r="BC83" i="1"/>
  <c r="AW83" i="1"/>
  <c r="AW82" i="1"/>
  <c r="J83" i="1"/>
  <c r="J82" i="1"/>
  <c r="BB82" i="1"/>
  <c r="BB83" i="1"/>
  <c r="AM82" i="1"/>
  <c r="AM83" i="1"/>
  <c r="Z66" i="1"/>
  <c r="Z83" i="1"/>
  <c r="Z82" i="1"/>
  <c r="AS58" i="1"/>
  <c r="AS83" i="1"/>
  <c r="AS82" i="1"/>
  <c r="G82" i="1"/>
  <c r="G83" i="1"/>
  <c r="H82" i="1"/>
  <c r="H83" i="1"/>
  <c r="AN82" i="1"/>
  <c r="AN83" i="1"/>
  <c r="BT82" i="1"/>
  <c r="BT83" i="1"/>
  <c r="BK82" i="1"/>
  <c r="BK83" i="1"/>
  <c r="BI83" i="1"/>
  <c r="BI82" i="1"/>
  <c r="R83" i="1"/>
  <c r="R82" i="1"/>
  <c r="BJ82" i="1"/>
  <c r="BJ83" i="1"/>
  <c r="AU82" i="1"/>
  <c r="AU83" i="1"/>
  <c r="BF83" i="1"/>
  <c r="BF82" i="1"/>
  <c r="BA83" i="1"/>
  <c r="BA82" i="1"/>
  <c r="L83" i="1"/>
  <c r="L82" i="1"/>
  <c r="AR83" i="1"/>
  <c r="AR82" i="1"/>
  <c r="BX83" i="1"/>
  <c r="BX82" i="1"/>
  <c r="BW83" i="1"/>
  <c r="BW82" i="1"/>
  <c r="BM83" i="1"/>
  <c r="BM82" i="1"/>
  <c r="V82" i="1"/>
  <c r="V83" i="1"/>
  <c r="BN83" i="1"/>
  <c r="BN82" i="1"/>
  <c r="BG83" i="1"/>
  <c r="BG82" i="1"/>
  <c r="N82" i="1"/>
  <c r="N83" i="1"/>
  <c r="BQ83" i="1"/>
  <c r="BQ82" i="1"/>
  <c r="E58" i="1"/>
  <c r="Y58" i="1"/>
  <c r="U58" i="1"/>
  <c r="BQ58" i="1"/>
  <c r="N58" i="1"/>
  <c r="N66" i="1"/>
  <c r="M58" i="1"/>
  <c r="Y66" i="1"/>
  <c r="Z58" i="1"/>
  <c r="BA58" i="1"/>
  <c r="AS66" i="1"/>
  <c r="BF58" i="1"/>
  <c r="M66" i="1"/>
  <c r="BA66" i="1"/>
  <c r="BF66" i="1"/>
  <c r="U66" i="1"/>
  <c r="BQ66" i="1"/>
  <c r="D66" i="1"/>
  <c r="R66" i="1"/>
  <c r="L66" i="1"/>
  <c r="AR66" i="1"/>
  <c r="BX66" i="1"/>
  <c r="W66" i="1"/>
  <c r="BM66" i="1"/>
  <c r="V66" i="1"/>
  <c r="BN66" i="1"/>
  <c r="BG66" i="1"/>
  <c r="AW66" i="1"/>
  <c r="P66" i="1"/>
  <c r="AA66" i="1"/>
  <c r="BR66" i="1"/>
  <c r="BO66" i="1"/>
  <c r="T66" i="1"/>
  <c r="AZ66" i="1"/>
  <c r="AI66" i="1"/>
  <c r="Q66" i="1"/>
  <c r="G66" i="1"/>
  <c r="AH66" i="1"/>
  <c r="BV66" i="1"/>
  <c r="AJ66" i="1"/>
  <c r="BW66" i="1"/>
  <c r="BB66" i="1"/>
  <c r="AN66" i="1"/>
  <c r="O66" i="1"/>
  <c r="AU66" i="1"/>
  <c r="AV66" i="1"/>
  <c r="X66" i="1"/>
  <c r="BD66" i="1"/>
  <c r="AQ66" i="1"/>
  <c r="AC66" i="1"/>
  <c r="AY66" i="1"/>
  <c r="AL66" i="1"/>
  <c r="K66" i="1"/>
  <c r="J66" i="1"/>
  <c r="AM66" i="1"/>
  <c r="BT66" i="1"/>
  <c r="BJ66" i="1"/>
  <c r="BU66" i="1"/>
  <c r="AB66" i="1"/>
  <c r="BH66" i="1"/>
  <c r="BC66" i="1"/>
  <c r="AG66" i="1"/>
  <c r="BS66" i="1"/>
  <c r="AP66" i="1"/>
  <c r="S66" i="1"/>
  <c r="BP66" i="1"/>
  <c r="H66" i="1"/>
  <c r="BI66" i="1"/>
  <c r="I66" i="1"/>
  <c r="AD66" i="1"/>
  <c r="AF66" i="1"/>
  <c r="BL66" i="1"/>
  <c r="BK66" i="1"/>
  <c r="AO66" i="1"/>
  <c r="F66" i="1"/>
  <c r="AX66" i="1"/>
  <c r="AE66" i="1"/>
  <c r="BU58" i="1"/>
  <c r="T58" i="1"/>
  <c r="AH58" i="1"/>
  <c r="AA58" i="1"/>
  <c r="AW58" i="1"/>
  <c r="AZ58" i="1"/>
  <c r="BV58" i="1"/>
  <c r="BW58" i="1"/>
  <c r="D58" i="1"/>
  <c r="BH58" i="1"/>
  <c r="AG58" i="1"/>
  <c r="AO58" i="1"/>
  <c r="BG58" i="1"/>
  <c r="AR58" i="1"/>
  <c r="BX58" i="1"/>
  <c r="I58" i="1"/>
  <c r="Q58" i="1"/>
  <c r="AB58" i="1"/>
  <c r="BM58" i="1"/>
  <c r="BN58" i="1"/>
  <c r="S58" i="1"/>
  <c r="BO58" i="1"/>
  <c r="J58" i="1"/>
  <c r="AP58" i="1"/>
  <c r="AX58" i="1"/>
  <c r="AI58" i="1"/>
  <c r="AJ58" i="1"/>
  <c r="BP58" i="1"/>
  <c r="BY90" i="1"/>
  <c r="F58" i="1"/>
  <c r="V58" i="1"/>
  <c r="AD58" i="1"/>
  <c r="AL58" i="1"/>
  <c r="BB58" i="1"/>
  <c r="BJ58" i="1"/>
  <c r="BR58" i="1"/>
  <c r="G58" i="1"/>
  <c r="O58" i="1"/>
  <c r="W58" i="1"/>
  <c r="AE58" i="1"/>
  <c r="AM58" i="1"/>
  <c r="AU58" i="1"/>
  <c r="BC58" i="1"/>
  <c r="BK58" i="1"/>
  <c r="BS58" i="1"/>
  <c r="H58" i="1"/>
  <c r="P58" i="1"/>
  <c r="X58" i="1"/>
  <c r="AF58" i="1"/>
  <c r="AN58" i="1"/>
  <c r="AV58" i="1"/>
  <c r="BD58" i="1"/>
  <c r="BL58" i="1"/>
  <c r="BT58" i="1"/>
  <c r="AC58" i="1"/>
  <c r="BI58" i="1"/>
  <c r="R58" i="1"/>
  <c r="K58" i="1"/>
  <c r="AQ58" i="1"/>
  <c r="AY58" i="1"/>
  <c r="L58" i="1"/>
  <c r="BY89" i="1"/>
  <c r="D65" i="1"/>
  <c r="R65" i="1"/>
  <c r="AH65" i="1"/>
  <c r="AX65" i="1"/>
  <c r="BN65" i="1"/>
  <c r="G65" i="1"/>
  <c r="W65" i="1"/>
  <c r="AM65" i="1"/>
  <c r="BC65" i="1"/>
  <c r="BS65" i="1"/>
  <c r="P65" i="1"/>
  <c r="AF65" i="1"/>
  <c r="AV65" i="1"/>
  <c r="BL65" i="1"/>
  <c r="E65" i="1"/>
  <c r="U65" i="1"/>
  <c r="AC65" i="1"/>
  <c r="AS65" i="1"/>
  <c r="BI65" i="1"/>
  <c r="F65" i="1"/>
  <c r="V65" i="1"/>
  <c r="AL65" i="1"/>
  <c r="BB65" i="1"/>
  <c r="BR65" i="1"/>
  <c r="K65" i="1"/>
  <c r="AA65" i="1"/>
  <c r="AQ65" i="1"/>
  <c r="BG65" i="1"/>
  <c r="T65" i="1"/>
  <c r="AJ65" i="1"/>
  <c r="AZ65" i="1"/>
  <c r="BP65" i="1"/>
  <c r="I65" i="1"/>
  <c r="Y65" i="1"/>
  <c r="AG65" i="1"/>
  <c r="AW65" i="1"/>
  <c r="BM65" i="1"/>
  <c r="J65" i="1"/>
  <c r="Z65" i="1"/>
  <c r="AP65" i="1"/>
  <c r="BF65" i="1"/>
  <c r="BV65" i="1"/>
  <c r="O65" i="1"/>
  <c r="AE65" i="1"/>
  <c r="AU65" i="1"/>
  <c r="BK65" i="1"/>
  <c r="H65" i="1"/>
  <c r="X65" i="1"/>
  <c r="AN65" i="1"/>
  <c r="BD65" i="1"/>
  <c r="BT65" i="1"/>
  <c r="M65" i="1"/>
  <c r="AK65" i="1"/>
  <c r="BA65" i="1"/>
  <c r="BQ65" i="1"/>
  <c r="N65" i="1"/>
  <c r="AD65" i="1"/>
  <c r="AT65" i="1"/>
  <c r="BJ65" i="1"/>
  <c r="C65" i="1"/>
  <c r="S65" i="1"/>
  <c r="AI65" i="1"/>
  <c r="AY65" i="1"/>
  <c r="BO65" i="1"/>
  <c r="L65" i="1"/>
  <c r="AB65" i="1"/>
  <c r="AR65" i="1"/>
  <c r="BH65" i="1"/>
  <c r="Q65" i="1"/>
  <c r="AO65" i="1"/>
  <c r="BE65" i="1"/>
  <c r="BU65" i="1"/>
  <c r="BX65" i="1"/>
  <c r="BW65" i="1"/>
  <c r="D71" i="1" l="1"/>
  <c r="D75" i="1"/>
  <c r="R71" i="1"/>
  <c r="R75" i="1"/>
  <c r="AH71" i="1"/>
  <c r="AH75" i="1"/>
  <c r="AX71" i="1"/>
  <c r="AX75" i="1"/>
  <c r="BN75" i="1"/>
  <c r="BN71" i="1"/>
  <c r="G71" i="1"/>
  <c r="G75" i="1"/>
  <c r="W75" i="1"/>
  <c r="W71" i="1"/>
  <c r="AM71" i="1"/>
  <c r="AM75" i="1"/>
  <c r="BC75" i="1"/>
  <c r="BC71" i="1"/>
  <c r="BS75" i="1"/>
  <c r="BS71" i="1"/>
  <c r="P75" i="1"/>
  <c r="P71" i="1"/>
  <c r="AF71" i="1"/>
  <c r="AF75" i="1"/>
  <c r="AV71" i="1"/>
  <c r="AV75" i="1"/>
  <c r="BL71" i="1"/>
  <c r="BL75" i="1"/>
  <c r="E71" i="1"/>
  <c r="E75" i="1"/>
  <c r="U71" i="1"/>
  <c r="U75" i="1"/>
  <c r="AC71" i="1"/>
  <c r="AC75" i="1"/>
  <c r="AS75" i="1"/>
  <c r="AS71" i="1"/>
  <c r="BI75" i="1"/>
  <c r="BI71" i="1"/>
  <c r="F75" i="1"/>
  <c r="F71" i="1"/>
  <c r="V75" i="1"/>
  <c r="V71" i="1"/>
  <c r="AL71" i="1"/>
  <c r="AL75" i="1"/>
  <c r="BB75" i="1"/>
  <c r="BB71" i="1"/>
  <c r="BR75" i="1"/>
  <c r="BR71" i="1"/>
  <c r="K71" i="1"/>
  <c r="K75" i="1"/>
  <c r="AA75" i="1"/>
  <c r="AA71" i="1"/>
  <c r="AQ75" i="1"/>
  <c r="AQ71" i="1"/>
  <c r="BG75" i="1"/>
  <c r="BG71" i="1"/>
  <c r="T71" i="1"/>
  <c r="T75" i="1"/>
  <c r="AJ71" i="1"/>
  <c r="AJ75" i="1"/>
  <c r="AZ71" i="1"/>
  <c r="AZ75" i="1"/>
  <c r="BP75" i="1"/>
  <c r="BP71" i="1"/>
  <c r="I75" i="1"/>
  <c r="I71" i="1"/>
  <c r="Y75" i="1"/>
  <c r="Y71" i="1"/>
  <c r="AG71" i="1"/>
  <c r="AG75" i="1"/>
  <c r="AW75" i="1"/>
  <c r="AW71" i="1"/>
  <c r="BM75" i="1"/>
  <c r="BM71" i="1"/>
  <c r="J75" i="1"/>
  <c r="J71" i="1"/>
  <c r="Z71" i="1"/>
  <c r="Z75" i="1"/>
  <c r="AP75" i="1"/>
  <c r="AP71" i="1"/>
  <c r="BF71" i="1"/>
  <c r="BF75" i="1"/>
  <c r="BV71" i="1"/>
  <c r="BV75" i="1"/>
  <c r="O75" i="1"/>
  <c r="O71" i="1"/>
  <c r="AE71" i="1"/>
  <c r="AE75" i="1"/>
  <c r="AU75" i="1"/>
  <c r="AU71" i="1"/>
  <c r="BK71" i="1"/>
  <c r="BK75" i="1"/>
  <c r="H71" i="1"/>
  <c r="H75" i="1"/>
  <c r="X71" i="1"/>
  <c r="X75" i="1"/>
  <c r="AN71" i="1"/>
  <c r="AN75" i="1"/>
  <c r="BD75" i="1"/>
  <c r="BD71" i="1"/>
  <c r="BT75" i="1"/>
  <c r="BT71" i="1"/>
  <c r="M75" i="1"/>
  <c r="M71" i="1"/>
  <c r="AK71" i="1"/>
  <c r="AK75" i="1"/>
  <c r="BA71" i="1"/>
  <c r="BA75" i="1"/>
  <c r="BQ71" i="1"/>
  <c r="BQ75" i="1"/>
  <c r="N71" i="1"/>
  <c r="N75" i="1"/>
  <c r="AD71" i="1"/>
  <c r="AD75" i="1"/>
  <c r="AT71" i="1"/>
  <c r="AT75" i="1"/>
  <c r="BJ71" i="1"/>
  <c r="BJ75" i="1"/>
  <c r="S75" i="1"/>
  <c r="S71" i="1"/>
  <c r="AI75" i="1"/>
  <c r="AI71" i="1"/>
  <c r="AY71" i="1"/>
  <c r="AY75" i="1"/>
  <c r="BO71" i="1"/>
  <c r="BO75" i="1"/>
  <c r="L71" i="1"/>
  <c r="L75" i="1"/>
  <c r="AB71" i="1"/>
  <c r="AB75" i="1"/>
  <c r="AR71" i="1"/>
  <c r="AR75" i="1"/>
  <c r="BH75" i="1"/>
  <c r="BH71" i="1"/>
  <c r="Q75" i="1"/>
  <c r="Q71" i="1"/>
  <c r="AO75" i="1"/>
  <c r="AO71" i="1"/>
  <c r="BE71" i="1"/>
  <c r="BE75" i="1"/>
  <c r="BU75" i="1"/>
  <c r="BU71" i="1"/>
  <c r="BX71" i="1"/>
  <c r="BX75" i="1"/>
  <c r="BW75" i="1"/>
  <c r="BW71" i="1"/>
  <c r="BX90" i="1"/>
  <c r="BU90" i="1"/>
  <c r="BH90" i="1"/>
  <c r="AB90" i="1"/>
  <c r="BO90" i="1"/>
  <c r="AI90" i="1"/>
  <c r="C71" i="1"/>
  <c r="C90" i="1"/>
  <c r="AT90" i="1"/>
  <c r="N90" i="1"/>
  <c r="BD90" i="1"/>
  <c r="X90" i="1"/>
  <c r="BK90" i="1"/>
  <c r="AE90" i="1"/>
  <c r="BV90" i="1"/>
  <c r="AP90" i="1"/>
  <c r="J90" i="1"/>
  <c r="BP90" i="1"/>
  <c r="AJ90" i="1"/>
  <c r="BG90" i="1"/>
  <c r="AA90" i="1"/>
  <c r="BR90" i="1"/>
  <c r="AL90" i="1"/>
  <c r="F90" i="1"/>
  <c r="AS90" i="1"/>
  <c r="U90" i="1"/>
  <c r="AF90" i="1"/>
  <c r="BS90" i="1"/>
  <c r="AM90" i="1"/>
  <c r="G90" i="1"/>
  <c r="AX90" i="1"/>
  <c r="R90" i="1"/>
  <c r="C75" i="1"/>
  <c r="M90" i="1"/>
  <c r="AO90" i="1"/>
  <c r="Y90" i="1"/>
  <c r="BL90" i="1"/>
  <c r="BW90" i="1"/>
  <c r="BE90" i="1"/>
  <c r="Q90" i="1"/>
  <c r="AR90" i="1"/>
  <c r="L90" i="1"/>
  <c r="AY90" i="1"/>
  <c r="S90" i="1"/>
  <c r="BJ90" i="1"/>
  <c r="AD90" i="1"/>
  <c r="AK90" i="1"/>
  <c r="BT90" i="1"/>
  <c r="AN90" i="1"/>
  <c r="H90" i="1"/>
  <c r="AU90" i="1"/>
  <c r="O90" i="1"/>
  <c r="BF90" i="1"/>
  <c r="Z90" i="1"/>
  <c r="AG90" i="1"/>
  <c r="I90" i="1"/>
  <c r="AZ90" i="1"/>
  <c r="T90" i="1"/>
  <c r="AQ90" i="1"/>
  <c r="K90" i="1"/>
  <c r="BB90" i="1"/>
  <c r="V90" i="1"/>
  <c r="BI90" i="1"/>
  <c r="AC90" i="1"/>
  <c r="E90" i="1"/>
  <c r="AV90" i="1"/>
  <c r="P90" i="1"/>
  <c r="BC90" i="1"/>
  <c r="W90" i="1"/>
  <c r="BN90" i="1"/>
  <c r="AH90" i="1"/>
  <c r="D90" i="1"/>
  <c r="AW90" i="1"/>
  <c r="BA90" i="1"/>
  <c r="BQ90" i="1"/>
  <c r="BM90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C55" i="1"/>
</calcChain>
</file>

<file path=xl/sharedStrings.xml><?xml version="1.0" encoding="utf-8"?>
<sst xmlns="http://schemas.openxmlformats.org/spreadsheetml/2006/main" count="712" uniqueCount="184">
  <si>
    <t>Table 1.14. Gross Value Added of Domestic Corporate Business in Current Dollars and Gross Value Added of Nonfinancial Domestic Corporate Business in Current and Chained Dollars</t>
  </si>
  <si>
    <t>[Billions of dollars] Seasonally adjusted at annual rates</t>
  </si>
  <si>
    <t>Bureau of Economic Analysis</t>
  </si>
  <si>
    <t>Line</t>
  </si>
  <si>
    <t/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</si>
  <si>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</si>
  <si>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</si>
  <si>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</si>
  <si>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</si>
  <si>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</si>
  <si>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</si>
  <si>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</si>
  <si>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</si>
  <si>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</si>
  <si>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</si>
  <si>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</si>
  <si>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</si>
  <si>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</si>
  <si>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</si>
  <si>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</si>
  <si>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</si>
  <si>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</si>
  <si>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</si>
  <si>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Q1</t>
  </si>
  <si>
    <t>Q2</t>
  </si>
  <si>
    <t>Q3</t>
  </si>
  <si>
    <t>Q4</t>
  </si>
  <si>
    <t>1</t>
  </si>
  <si>
    <t xml:space="preserve">        Gross value added of corporate business1</t>
  </si>
  <si>
    <t>2</t>
  </si>
  <si>
    <t>Consumption of fixed capital</t>
  </si>
  <si>
    <t>3</t>
  </si>
  <si>
    <t>Net value added</t>
  </si>
  <si>
    <t>4</t>
  </si>
  <si>
    <t xml:space="preserve">    Compensation of employees</t>
  </si>
  <si>
    <t>5</t>
  </si>
  <si>
    <t xml:space="preserve">        Wages and salaries</t>
  </si>
  <si>
    <t>6</t>
  </si>
  <si>
    <t xml:space="preserve">        Supplements to wages and salaries</t>
  </si>
  <si>
    <t>7</t>
  </si>
  <si>
    <t xml:space="preserve">    Taxes on production and imports less subsidies</t>
  </si>
  <si>
    <t>8</t>
  </si>
  <si>
    <t xml:space="preserve">    Net operating surplus</t>
  </si>
  <si>
    <t>9</t>
  </si>
  <si>
    <t xml:space="preserve">        Net interest and miscellaneous payments</t>
  </si>
  <si>
    <t>10</t>
  </si>
  <si>
    <t xml:space="preserve">        Business current transfer payments (net)</t>
  </si>
  <si>
    <t>11</t>
  </si>
  <si>
    <t xml:space="preserve">        Corporate profits with IVA and CCAdj</t>
  </si>
  <si>
    <t>12</t>
  </si>
  <si>
    <t xml:space="preserve">            Taxes on corporate income</t>
  </si>
  <si>
    <t>13</t>
  </si>
  <si>
    <t xml:space="preserve">            Profits after tax with IVA and CCAdj</t>
  </si>
  <si>
    <t>14</t>
  </si>
  <si>
    <t xml:space="preserve">                Net dividends</t>
  </si>
  <si>
    <t>15</t>
  </si>
  <si>
    <t xml:space="preserve">                Undistributed profits with IVA and CCAdj</t>
  </si>
  <si>
    <t>16</t>
  </si>
  <si>
    <t xml:space="preserve">        Gross value added of financial corporate business1</t>
  </si>
  <si>
    <t>17</t>
  </si>
  <si>
    <t xml:space="preserve">        Gross value added of nonfinancial corporate business1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</si>
  <si>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</si>
  <si>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</si>
  <si>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</si>
  <si>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</si>
  <si>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</si>
  <si>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</si>
  <si>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</si>
  <si>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</si>
  <si>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</si>
  <si>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</si>
  <si>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</si>
  <si>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</si>
  <si>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</si>
  <si>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</si>
  <si>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Addenda:</t>
  </si>
  <si>
    <t xml:space="preserve">    Corporate business:</t>
  </si>
  <si>
    <t>32</t>
  </si>
  <si>
    <t xml:space="preserve">        Profits before tax (without IVA and CCAdj)</t>
  </si>
  <si>
    <t>33</t>
  </si>
  <si>
    <t xml:space="preserve">        Profits after tax (without IVA and CCAdj)</t>
  </si>
  <si>
    <t>34</t>
  </si>
  <si>
    <t xml:space="preserve">        Undistributed profits after tax (without IVA and CCAdj)</t>
  </si>
  <si>
    <t>35</t>
  </si>
  <si>
    <t xml:space="preserve">        Inventory valuation adjustment</t>
  </si>
  <si>
    <t>36</t>
  </si>
  <si>
    <t xml:space="preserve">        Capital consumption adjustment</t>
  </si>
  <si>
    <t xml:space="preserve">    Nonfinancial corporate business:</t>
  </si>
  <si>
    <t>37</t>
  </si>
  <si>
    <t>38</t>
  </si>
  <si>
    <t>39</t>
  </si>
  <si>
    <t>40</t>
  </si>
  <si>
    <t xml:space="preserve">    Value added, in billions of chained (2017) dollars:</t>
  </si>
  <si>
    <t>41</t>
  </si>
  <si>
    <t xml:space="preserve">        Gross value added of nonfinancial corporate business2</t>
  </si>
  <si>
    <t>42</t>
  </si>
  <si>
    <t xml:space="preserve">            Consumption of fixed capital3</t>
  </si>
  <si>
    <t>43</t>
  </si>
  <si>
    <t xml:space="preserve">            Net value added4</t>
  </si>
  <si>
    <t>Legend / Footnotes:</t>
  </si>
  <si>
    <t>1. Estimates for financial corporate business and nonfinancial corporate business for 2000 and earlier periods are based on the 1987 Standard Industrial Classification (SIC); later estimates for these industries are based on the North American Industry Classification System (NAICS).</t>
  </si>
  <si>
    <t>2. The current-dollar gross value added is deflated using the gross value added chain-type price index for nonfinancial industries from the GDP-by-industry accounts. For periods when this price index is not available, the chain-type price index for GDP goods and structures is used.</t>
  </si>
  <si>
    <t>3. Chained-dollar consumption of fixed capital of nonfinancial corporate business is calculated as the product of the chain-type quantity index and the 2017 current-dollar value of the corresponding series, divided by 100.</t>
  </si>
  <si>
    <t>4. Chained-dollar net value added of nonfinancial corporate business is the difference between the gross product and the consumption of fixed capital.</t>
  </si>
  <si>
    <t>IVA Inventory valuation adjustment</t>
  </si>
  <si>
    <t>CCAdj Capital consumption adjustment</t>
  </si>
  <si>
    <t>Rate of turnover</t>
  </si>
  <si>
    <t>Net value indexed</t>
  </si>
  <si>
    <t>Adjusted net surplus</t>
  </si>
  <si>
    <t>Gross Output</t>
  </si>
  <si>
    <t>Circulating capital</t>
  </si>
  <si>
    <t>Fixed Capital Table 4.1</t>
  </si>
  <si>
    <t>Total Capital</t>
  </si>
  <si>
    <t>interest paid share of profits</t>
  </si>
  <si>
    <t>profits without IVA &amp; CCJ adjusted by inflation</t>
  </si>
  <si>
    <t>profits with IVA &amp;CCJ adjusted by inflation</t>
  </si>
  <si>
    <t>Deflator</t>
  </si>
  <si>
    <t>degree of exploitation</t>
  </si>
  <si>
    <t>rate of surplus value</t>
  </si>
  <si>
    <t>ratio of circulating to fixed capital</t>
  </si>
  <si>
    <t>organic composition of capital</t>
  </si>
  <si>
    <t>index composition of capital</t>
  </si>
  <si>
    <t>profit margin</t>
  </si>
  <si>
    <t>NVA adjusted with the GDP deflator</t>
  </si>
  <si>
    <t>Graph 1.</t>
  </si>
  <si>
    <t>Graph 2.</t>
  </si>
  <si>
    <t>Graph 3.</t>
  </si>
  <si>
    <t>Graph 4.</t>
  </si>
  <si>
    <t>Graph 5.</t>
  </si>
  <si>
    <t>Graph 6.</t>
  </si>
  <si>
    <t>VARIABLE CAPITAL</t>
  </si>
  <si>
    <t>pre-tax rate of profit constant plus variable capital</t>
  </si>
  <si>
    <t>pre-tax rate of profit fixed plus circulating capital</t>
  </si>
  <si>
    <t>net surplus rate of profit fixed plus circulating capital</t>
  </si>
  <si>
    <t>net surplus rate of profit constant plus variable capital</t>
  </si>
  <si>
    <t>rate of return on fixed assets</t>
  </si>
  <si>
    <t xml:space="preserve">inventory market value </t>
  </si>
  <si>
    <t>Difference between annual comp and variable capital</t>
  </si>
  <si>
    <t>inventory replacement cost</t>
  </si>
  <si>
    <t>net surplus rate of return on fixed assets</t>
  </si>
  <si>
    <t>worker remuneration adjusted for inflation</t>
  </si>
  <si>
    <t xml:space="preserve">Adjusted real net surplus </t>
  </si>
  <si>
    <t>Adjusted real net surplus</t>
  </si>
  <si>
    <t>net surplus rate of return</t>
  </si>
  <si>
    <t>Graph 8.</t>
  </si>
  <si>
    <t>Graph 12.</t>
  </si>
  <si>
    <t>Graph 13.</t>
  </si>
  <si>
    <t>Graph 14.</t>
  </si>
  <si>
    <t>profits without IVA &amp; CCJ adjusted by GDP Deflator</t>
  </si>
  <si>
    <t>Graph 7.</t>
  </si>
  <si>
    <t>Graph 9.</t>
  </si>
  <si>
    <t>Graph 11.</t>
  </si>
  <si>
    <t>Graph 15.</t>
  </si>
  <si>
    <t>Capacity Utilization Indexed</t>
  </si>
  <si>
    <t>Turnover indexed</t>
  </si>
  <si>
    <t>Graph 10</t>
  </si>
  <si>
    <t>Graph 16.</t>
  </si>
  <si>
    <t>Graph 17.</t>
  </si>
  <si>
    <t>Big 5</t>
  </si>
  <si>
    <t>Ratio of capacity to turnover</t>
  </si>
  <si>
    <t>Fixed capital adjust by price changes</t>
  </si>
  <si>
    <t>Graph 18.</t>
  </si>
  <si>
    <t>Fixed capital divided by price changes</t>
  </si>
  <si>
    <t>profits without IVA &amp; CCJ adjusted by GDP deflator</t>
  </si>
  <si>
    <t>Corporate Deflator</t>
  </si>
  <si>
    <t>Corporate deflator</t>
  </si>
  <si>
    <t>Corporate Deflator Indexed</t>
  </si>
  <si>
    <t>Price Index as above</t>
  </si>
  <si>
    <t>GDP deflator</t>
  </si>
  <si>
    <t>profits without IVA &amp;CCJ adjusted by inflation</t>
  </si>
  <si>
    <t>average</t>
  </si>
  <si>
    <t>Fixed capital plus inventory equals constant capital.</t>
  </si>
  <si>
    <t>inventory plus variable capital</t>
  </si>
  <si>
    <t>inventory plus variable capital vs circulating capital</t>
  </si>
  <si>
    <t>AVERAGE</t>
  </si>
  <si>
    <t>Graph 19.</t>
  </si>
  <si>
    <t>Graph 20.</t>
  </si>
  <si>
    <t>2026</t>
  </si>
  <si>
    <t>Last Revised on: May 28, 2026 - Next Release Date June 25, 2026</t>
  </si>
  <si>
    <t xml:space="preserve"> </t>
  </si>
  <si>
    <t>3.9% yoy</t>
  </si>
  <si>
    <t>Constant capital plus variable capital</t>
  </si>
  <si>
    <t>NET VALUE ADDED</t>
  </si>
  <si>
    <t>vulgar composition of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</si>
</sst>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1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4"/>
      <name val="Calibri"/>
      <family val="2"/>
    </font>
    <font>
      <sz val="13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i/>
      <sz val="15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9"/>
      <color rgb="FF4F4F4F"/>
      <name val="Segoe UI"/>
      <family val="2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darkGray">
        <bgColor indexed="12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2" fontId="8" fillId="0" borderId="0" xfId="0" applyNumberFormat="1" applyFont="1"/>
    <xf numFmtId="9" fontId="8" fillId="0" borderId="0" xfId="1" applyFont="1"/>
    <xf numFmtId="164" fontId="8" fillId="0" borderId="0" xfId="1" applyNumberFormat="1" applyFont="1"/>
    <xf numFmtId="0" fontId="10" fillId="0" borderId="0" xfId="0" applyFont="1"/>
    <xf numFmtId="165" fontId="8" fillId="0" borderId="0" xfId="1" applyNumberFormat="1" applyFont="1"/>
    <xf numFmtId="165" fontId="10" fillId="0" borderId="0" xfId="1" applyNumberFormat="1" applyFont="1"/>
    <xf numFmtId="0" fontId="8" fillId="0" borderId="0" xfId="1" applyNumberFormat="1" applyFont="1"/>
    <xf numFmtId="165" fontId="8" fillId="0" borderId="0" xfId="0" applyNumberFormat="1" applyFont="1"/>
    <xf numFmtId="2" fontId="8" fillId="0" borderId="0" xfId="1" applyNumberFormat="1" applyFont="1"/>
    <xf numFmtId="0" fontId="11" fillId="0" borderId="0" xfId="0" applyFont="1"/>
    <xf numFmtId="164" fontId="11" fillId="0" borderId="0" xfId="1" applyNumberFormat="1" applyFont="1"/>
    <xf numFmtId="0" fontId="11" fillId="0" borderId="0" xfId="1" applyNumberFormat="1" applyFont="1"/>
    <xf numFmtId="165" fontId="11" fillId="0" borderId="0" xfId="1" applyNumberFormat="1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164" fontId="13" fillId="0" borderId="0" xfId="1" applyNumberFormat="1" applyFont="1"/>
    <xf numFmtId="0" fontId="15" fillId="2" borderId="1" xfId="0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2" borderId="1" xfId="0" applyFont="1" applyFill="1" applyBorder="1" applyAlignment="1">
      <alignment horizontal="center" vertical="center"/>
    </xf>
    <xf numFmtId="0" fontId="19" fillId="0" borderId="0" xfId="0" applyFont="1"/>
    <xf numFmtId="4" fontId="8" fillId="0" borderId="0" xfId="0" applyNumberFormat="1" applyFont="1"/>
    <xf numFmtId="0" fontId="20" fillId="0" borderId="0" xfId="0" applyFont="1"/>
    <xf numFmtId="2" fontId="21" fillId="0" borderId="0" xfId="0" applyNumberFormat="1" applyFont="1"/>
    <xf numFmtId="165" fontId="20" fillId="0" borderId="0" xfId="1" applyNumberFormat="1" applyFont="1"/>
    <xf numFmtId="9" fontId="11" fillId="0" borderId="0" xfId="1" applyFont="1"/>
    <xf numFmtId="0" fontId="22" fillId="0" borderId="0" xfId="0" applyFont="1"/>
    <xf numFmtId="164" fontId="22" fillId="0" borderId="0" xfId="1" applyNumberFormat="1" applyFont="1"/>
    <xf numFmtId="0" fontId="23" fillId="0" borderId="0" xfId="0" applyFont="1"/>
    <xf numFmtId="10" fontId="0" fillId="0" borderId="0" xfId="0" applyNumberFormat="1"/>
    <xf numFmtId="164" fontId="0" fillId="0" borderId="0" xfId="1" applyNumberFormat="1" applyFont="1"/>
    <xf numFmtId="4" fontId="24" fillId="3" borderId="0" xfId="0" applyNumberFormat="1" applyFont="1" applyFill="1" applyAlignment="1">
      <alignment horizontal="right" vertical="center"/>
    </xf>
    <xf numFmtId="0" fontId="12" fillId="0" borderId="0" xfId="0" applyFont="1" applyAlignment="1">
      <alignment horizontal="right"/>
    </xf>
    <xf numFmtId="165" fontId="21" fillId="0" borderId="0" xfId="0" applyNumberFormat="1" applyFont="1"/>
    <xf numFmtId="0" fontId="10" fillId="0" borderId="0" xfId="1" applyNumberFormat="1" applyFont="1"/>
    <xf numFmtId="2" fontId="10" fillId="0" borderId="0" xfId="1" applyNumberFormat="1" applyFont="1"/>
    <xf numFmtId="0" fontId="25" fillId="0" borderId="0" xfId="0" applyFont="1"/>
    <xf numFmtId="0" fontId="26" fillId="0" borderId="0" xfId="0" applyFont="1"/>
    <xf numFmtId="165" fontId="26" fillId="0" borderId="0" xfId="0" applyNumberFormat="1" applyFont="1"/>
    <xf numFmtId="9" fontId="11" fillId="0" borderId="0" xfId="0" applyNumberFormat="1" applyFont="1" applyAlignment="1">
      <alignment horizontal="left"/>
    </xf>
    <xf numFmtId="165" fontId="27" fillId="0" borderId="0" xfId="0" applyNumberFormat="1" applyFont="1"/>
    <xf numFmtId="0" fontId="21" fillId="0" borderId="0" xfId="0" applyFont="1"/>
    <xf numFmtId="164" fontId="28" fillId="0" borderId="0" xfId="1" applyNumberFormat="1" applyFont="1"/>
    <xf numFmtId="0" fontId="29" fillId="0" borderId="0" xfId="0" applyFont="1"/>
    <xf numFmtId="10" fontId="8" fillId="0" borderId="0" xfId="0" applyNumberFormat="1" applyFont="1"/>
    <xf numFmtId="0" fontId="30" fillId="0" borderId="0" xfId="0" applyFont="1"/>
    <xf numFmtId="0" fontId="2" fillId="0" borderId="0" xfId="0" applyFont="1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INTEREST PAID SHARE OF PRE-TAX PROFITS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558314469950521E-2"/>
          <c:y val="0.12541666666666668"/>
          <c:w val="0.88326662870844852"/>
          <c:h val="0.72422827354913966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Table!$C$77:$CJ$77</c:f>
              <c:numCache>
                <c:formatCode>0.0%</c:formatCode>
                <c:ptCount val="86"/>
                <c:pt idx="0">
                  <c:v>0.2030474840538625</c:v>
                </c:pt>
                <c:pt idx="1">
                  <c:v>0.19416832339297549</c:v>
                </c:pt>
                <c:pt idx="2">
                  <c:v>0.20454807803301397</c:v>
                </c:pt>
                <c:pt idx="3">
                  <c:v>0.17606837606837605</c:v>
                </c:pt>
                <c:pt idx="4">
                  <c:v>0.16777343750000001</c:v>
                </c:pt>
                <c:pt idx="5">
                  <c:v>0.17226478098605383</c:v>
                </c:pt>
                <c:pt idx="6">
                  <c:v>0.16621450533550372</c:v>
                </c:pt>
                <c:pt idx="7">
                  <c:v>0.19413636802005979</c:v>
                </c:pt>
                <c:pt idx="8">
                  <c:v>0.22850519100897085</c:v>
                </c:pt>
                <c:pt idx="9">
                  <c:v>0.24794208072994151</c:v>
                </c:pt>
                <c:pt idx="10">
                  <c:v>0.30419347681384512</c:v>
                </c:pt>
                <c:pt idx="11">
                  <c:v>0.32889628397115916</c:v>
                </c:pt>
                <c:pt idx="12">
                  <c:v>0.3828219376661029</c:v>
                </c:pt>
                <c:pt idx="13">
                  <c:v>0.40253411306042886</c:v>
                </c:pt>
                <c:pt idx="14">
                  <c:v>0.35338586030664393</c:v>
                </c:pt>
                <c:pt idx="15">
                  <c:v>0.40766418757090633</c:v>
                </c:pt>
                <c:pt idx="16">
                  <c:v>0.43761454955590018</c:v>
                </c:pt>
                <c:pt idx="17">
                  <c:v>0.46146788990825688</c:v>
                </c:pt>
                <c:pt idx="18">
                  <c:v>0.42030629608621661</c:v>
                </c:pt>
                <c:pt idx="19">
                  <c:v>0.35948265441798621</c:v>
                </c:pt>
                <c:pt idx="20">
                  <c:v>0.32878655608904411</c:v>
                </c:pt>
                <c:pt idx="21">
                  <c:v>0.32321409616813501</c:v>
                </c:pt>
                <c:pt idx="22">
                  <c:v>0.28868513091974662</c:v>
                </c:pt>
                <c:pt idx="23">
                  <c:v>0.29990157480314961</c:v>
                </c:pt>
                <c:pt idx="24">
                  <c:v>0.32195434179645832</c:v>
                </c:pt>
                <c:pt idx="25">
                  <c:v>0.27996647108130762</c:v>
                </c:pt>
                <c:pt idx="26">
                  <c:v>0.27428155692979267</c:v>
                </c:pt>
                <c:pt idx="27">
                  <c:v>0.26618073241415652</c:v>
                </c:pt>
                <c:pt idx="28">
                  <c:v>0.26189053027068571</c:v>
                </c:pt>
                <c:pt idx="29">
                  <c:v>0.25643580800531474</c:v>
                </c:pt>
                <c:pt idx="30">
                  <c:v>0.26664364044555738</c:v>
                </c:pt>
                <c:pt idx="31">
                  <c:v>0.25695895678341552</c:v>
                </c:pt>
                <c:pt idx="32">
                  <c:v>0.23891431276629319</c:v>
                </c:pt>
                <c:pt idx="33">
                  <c:v>0.23909929980903885</c:v>
                </c:pt>
                <c:pt idx="34">
                  <c:v>0.24218181818181816</c:v>
                </c:pt>
                <c:pt idx="35">
                  <c:v>0.24501701507049098</c:v>
                </c:pt>
                <c:pt idx="36">
                  <c:v>0.26172945205479453</c:v>
                </c:pt>
                <c:pt idx="37">
                  <c:v>0.23890864121193386</c:v>
                </c:pt>
                <c:pt idx="38">
                  <c:v>0.22276874821785003</c:v>
                </c:pt>
                <c:pt idx="39">
                  <c:v>0.22369634622206458</c:v>
                </c:pt>
                <c:pt idx="40">
                  <c:v>0.23645941534352277</c:v>
                </c:pt>
                <c:pt idx="41">
                  <c:v>0.24470427454255564</c:v>
                </c:pt>
                <c:pt idx="42">
                  <c:v>0.23992943251984708</c:v>
                </c:pt>
                <c:pt idx="43">
                  <c:v>0.26817997567896229</c:v>
                </c:pt>
                <c:pt idx="44">
                  <c:v>0.25157468506298741</c:v>
                </c:pt>
                <c:pt idx="45">
                  <c:v>0.27591512795594431</c:v>
                </c:pt>
                <c:pt idx="46">
                  <c:v>0.27894058927708903</c:v>
                </c:pt>
                <c:pt idx="47">
                  <c:v>0.29212552786287987</c:v>
                </c:pt>
                <c:pt idx="48">
                  <c:v>0.27832200979617633</c:v>
                </c:pt>
                <c:pt idx="49">
                  <c:v>0.27851206964780373</c:v>
                </c:pt>
                <c:pt idx="50">
                  <c:v>0.2844897299045771</c:v>
                </c:pt>
                <c:pt idx="51">
                  <c:v>0.27304469273743015</c:v>
                </c:pt>
                <c:pt idx="52">
                  <c:v>0.26758421412820316</c:v>
                </c:pt>
                <c:pt idx="53">
                  <c:v>0.25595495885664787</c:v>
                </c:pt>
                <c:pt idx="54">
                  <c:v>0.25507164136756988</c:v>
                </c:pt>
                <c:pt idx="55">
                  <c:v>0.26100561837707137</c:v>
                </c:pt>
                <c:pt idx="56">
                  <c:v>0.28198413885979351</c:v>
                </c:pt>
                <c:pt idx="57">
                  <c:v>0.28038969665657981</c:v>
                </c:pt>
                <c:pt idx="58">
                  <c:v>0.26175384829699799</c:v>
                </c:pt>
                <c:pt idx="59">
                  <c:v>0.24860259032038173</c:v>
                </c:pt>
                <c:pt idx="60">
                  <c:v>0.26966728855721389</c:v>
                </c:pt>
                <c:pt idx="61">
                  <c:v>0.27800724943100397</c:v>
                </c:pt>
                <c:pt idx="62">
                  <c:v>0.17717149220489978</c:v>
                </c:pt>
                <c:pt idx="63">
                  <c:v>0.19463927855711424</c:v>
                </c:pt>
                <c:pt idx="64">
                  <c:v>0.16976962598751452</c:v>
                </c:pt>
                <c:pt idx="65">
                  <c:v>0.14724668537694766</c:v>
                </c:pt>
                <c:pt idx="66">
                  <c:v>0.15073217052326454</c:v>
                </c:pt>
                <c:pt idx="67">
                  <c:v>0.14942815761873846</c:v>
                </c:pt>
                <c:pt idx="68">
                  <c:v>0.14395849495733123</c:v>
                </c:pt>
                <c:pt idx="69">
                  <c:v>0.12835503587563113</c:v>
                </c:pt>
                <c:pt idx="70">
                  <c:v>0.12182296231375986</c:v>
                </c:pt>
                <c:pt idx="71">
                  <c:v>0.11538291962435519</c:v>
                </c:pt>
                <c:pt idx="72">
                  <c:v>0.11400202261653029</c:v>
                </c:pt>
                <c:pt idx="73">
                  <c:v>9.5601517341040457E-2</c:v>
                </c:pt>
                <c:pt idx="74">
                  <c:v>7.6866351451004192E-2</c:v>
                </c:pt>
                <c:pt idx="75">
                  <c:v>7.3019903349987716E-2</c:v>
                </c:pt>
                <c:pt idx="76">
                  <c:v>6.8543546450838391E-2</c:v>
                </c:pt>
                <c:pt idx="77">
                  <c:v>6.3208353461409836E-2</c:v>
                </c:pt>
                <c:pt idx="78">
                  <c:v>6.1540157248879415E-2</c:v>
                </c:pt>
                <c:pt idx="79">
                  <c:v>6.1897367375681633E-2</c:v>
                </c:pt>
                <c:pt idx="80">
                  <c:v>6.8926807364167036E-2</c:v>
                </c:pt>
                <c:pt idx="81">
                  <c:v>7.6954640405848998E-2</c:v>
                </c:pt>
                <c:pt idx="82">
                  <c:v>7.2860208795605841E-2</c:v>
                </c:pt>
                <c:pt idx="83">
                  <c:v>6.881674800198033E-2</c:v>
                </c:pt>
                <c:pt idx="84">
                  <c:v>6.8762411228164663E-2</c:v>
                </c:pt>
                <c:pt idx="85">
                  <c:v>6.2303776633035636E-2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7-46AD-ADBE-6534A18C5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7483919"/>
        <c:axId val="1530865567"/>
      </c:lineChart>
      <c:catAx>
        <c:axId val="12174839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865567"/>
        <c:crosses val="autoZero"/>
        <c:auto val="1"/>
        <c:lblAlgn val="ctr"/>
        <c:lblOffset val="100"/>
        <c:noMultiLvlLbl val="0"/>
      </c:catAx>
      <c:valAx>
        <c:axId val="153086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7483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NET SURPLUS ADJUSTED FOR INFLATION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88774826294294E-2"/>
          <c:y val="0.12541666666666668"/>
          <c:w val="0.88911553538967458"/>
          <c:h val="0.72422827354913966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Table!$C$58:$CJ$58</c:f>
              <c:numCache>
                <c:formatCode>0.0</c:formatCode>
                <c:ptCount val="86"/>
                <c:pt idx="0" formatCode="General">
                  <c:v>1652</c:v>
                </c:pt>
                <c:pt idx="1">
                  <c:v>1720.5759254562981</c:v>
                </c:pt>
                <c:pt idx="2">
                  <c:v>1674.4883579358332</c:v>
                </c:pt>
                <c:pt idx="3">
                  <c:v>1797.1017017522124</c:v>
                </c:pt>
                <c:pt idx="4">
                  <c:v>1814.0325495769885</c:v>
                </c:pt>
                <c:pt idx="5">
                  <c:v>1798.896080527104</c:v>
                </c:pt>
                <c:pt idx="6">
                  <c:v>1885.6452452481669</c:v>
                </c:pt>
                <c:pt idx="7">
                  <c:v>1837.6385325804868</c:v>
                </c:pt>
                <c:pt idx="8">
                  <c:v>1808.8006871857385</c:v>
                </c:pt>
                <c:pt idx="9">
                  <c:v>1833.5026350961475</c:v>
                </c:pt>
                <c:pt idx="10">
                  <c:v>1743.5378004541797</c:v>
                </c:pt>
                <c:pt idx="11">
                  <c:v>1769.7029626160547</c:v>
                </c:pt>
                <c:pt idx="12">
                  <c:v>1703.2142543806733</c:v>
                </c:pt>
                <c:pt idx="13">
                  <c:v>1700.7639280062447</c:v>
                </c:pt>
                <c:pt idx="14">
                  <c:v>1799.0592117885742</c:v>
                </c:pt>
                <c:pt idx="15">
                  <c:v>1630.3711076935774</c:v>
                </c:pt>
                <c:pt idx="16">
                  <c:v>1513.0353787031529</c:v>
                </c:pt>
                <c:pt idx="17">
                  <c:v>1478.74619247021</c:v>
                </c:pt>
                <c:pt idx="18">
                  <c:v>1516.3285546772452</c:v>
                </c:pt>
                <c:pt idx="19">
                  <c:v>1648.9401558730206</c:v>
                </c:pt>
                <c:pt idx="20">
                  <c:v>1739.9563888151608</c:v>
                </c:pt>
                <c:pt idx="21">
                  <c:v>1761.960421115951</c:v>
                </c:pt>
                <c:pt idx="22">
                  <c:v>1860.1942437912212</c:v>
                </c:pt>
                <c:pt idx="23">
                  <c:v>1810.5531839322609</c:v>
                </c:pt>
                <c:pt idx="24">
                  <c:v>1751.4752498448286</c:v>
                </c:pt>
                <c:pt idx="25">
                  <c:v>1870.95141624193</c:v>
                </c:pt>
                <c:pt idx="26">
                  <c:v>1878.6432485694345</c:v>
                </c:pt>
                <c:pt idx="27">
                  <c:v>1919.8715046987288</c:v>
                </c:pt>
                <c:pt idx="28">
                  <c:v>1958.1069084509681</c:v>
                </c:pt>
                <c:pt idx="29">
                  <c:v>1975.9477220343579</c:v>
                </c:pt>
                <c:pt idx="30">
                  <c:v>1914.0909012552299</c:v>
                </c:pt>
                <c:pt idx="31">
                  <c:v>1948.2471519503206</c:v>
                </c:pt>
                <c:pt idx="32">
                  <c:v>2023.8237700537961</c:v>
                </c:pt>
                <c:pt idx="33">
                  <c:v>2014.3383072613592</c:v>
                </c:pt>
                <c:pt idx="34">
                  <c:v>1984.5097470156963</c:v>
                </c:pt>
                <c:pt idx="35">
                  <c:v>1985.6719167999997</c:v>
                </c:pt>
                <c:pt idx="36">
                  <c:v>1934.9056565103167</c:v>
                </c:pt>
                <c:pt idx="37">
                  <c:v>2033.9265046286475</c:v>
                </c:pt>
                <c:pt idx="38">
                  <c:v>2121.0700741546248</c:v>
                </c:pt>
                <c:pt idx="39">
                  <c:v>2132.7559754410258</c:v>
                </c:pt>
                <c:pt idx="40">
                  <c:v>2094.4070346818917</c:v>
                </c:pt>
                <c:pt idx="41">
                  <c:v>2058.3551672345579</c:v>
                </c:pt>
                <c:pt idx="42">
                  <c:v>2089.1129382511899</c:v>
                </c:pt>
                <c:pt idx="43">
                  <c:v>2054.4615527089359</c:v>
                </c:pt>
                <c:pt idx="44">
                  <c:v>2074.5642459601436</c:v>
                </c:pt>
                <c:pt idx="45">
                  <c:v>1981.4334476038348</c:v>
                </c:pt>
                <c:pt idx="46">
                  <c:v>2007.1581125622556</c:v>
                </c:pt>
                <c:pt idx="47">
                  <c:v>2000.791426225451</c:v>
                </c:pt>
                <c:pt idx="48">
                  <c:v>2033.5911832370962</c:v>
                </c:pt>
                <c:pt idx="49">
                  <c:v>2054.7198797702627</c:v>
                </c:pt>
                <c:pt idx="50">
                  <c:v>2022.0987112759067</c:v>
                </c:pt>
                <c:pt idx="51">
                  <c:v>2060.8721769057156</c:v>
                </c:pt>
                <c:pt idx="52">
                  <c:v>2089.0389625212415</c:v>
                </c:pt>
                <c:pt idx="53">
                  <c:v>2127.6404330135642</c:v>
                </c:pt>
                <c:pt idx="54">
                  <c:v>2162.7659059830039</c:v>
                </c:pt>
                <c:pt idx="55">
                  <c:v>2182.5962771739132</c:v>
                </c:pt>
                <c:pt idx="56">
                  <c:v>2125.2222520092128</c:v>
                </c:pt>
                <c:pt idx="57">
                  <c:v>2132.520375311221</c:v>
                </c:pt>
                <c:pt idx="58">
                  <c:v>2201.2102059354602</c:v>
                </c:pt>
                <c:pt idx="59">
                  <c:v>2200.311812892518</c:v>
                </c:pt>
                <c:pt idx="60">
                  <c:v>2034.3542315598631</c:v>
                </c:pt>
                <c:pt idx="61">
                  <c:v>1444.8718639006313</c:v>
                </c:pt>
                <c:pt idx="62">
                  <c:v>1871.1020900123312</c:v>
                </c:pt>
                <c:pt idx="63">
                  <c:v>2049.1914807464645</c:v>
                </c:pt>
                <c:pt idx="64">
                  <c:v>2241.0932115988167</c:v>
                </c:pt>
                <c:pt idx="65">
                  <c:v>2327.487507328517</c:v>
                </c:pt>
                <c:pt idx="66">
                  <c:v>2342.9324326347305</c:v>
                </c:pt>
                <c:pt idx="67">
                  <c:v>2391.9346651158717</c:v>
                </c:pt>
                <c:pt idx="68">
                  <c:v>2464.5678503077388</c:v>
                </c:pt>
                <c:pt idx="69">
                  <c:v>2550.4701730664729</c:v>
                </c:pt>
                <c:pt idx="70">
                  <c:v>2547.0725944529941</c:v>
                </c:pt>
                <c:pt idx="71">
                  <c:v>2519.8451843351986</c:v>
                </c:pt>
                <c:pt idx="72">
                  <c:v>2461.8275284681449</c:v>
                </c:pt>
                <c:pt idx="73">
                  <c:v>2440.5789778069989</c:v>
                </c:pt>
                <c:pt idx="74">
                  <c:v>2472.7994705493056</c:v>
                </c:pt>
                <c:pt idx="75">
                  <c:v>2543.5494433529798</c:v>
                </c:pt>
                <c:pt idx="76">
                  <c:v>2662.5348822116948</c:v>
                </c:pt>
                <c:pt idx="77">
                  <c:v>2693.0142302716695</c:v>
                </c:pt>
                <c:pt idx="78">
                  <c:v>2720.1680672268913</c:v>
                </c:pt>
                <c:pt idx="79">
                  <c:v>2751.4432328415651</c:v>
                </c:pt>
                <c:pt idx="80">
                  <c:v>2711.1281461607259</c:v>
                </c:pt>
                <c:pt idx="81">
                  <c:v>2712.6596686480343</c:v>
                </c:pt>
                <c:pt idx="82">
                  <c:v>2782.7899924184994</c:v>
                </c:pt>
                <c:pt idx="83">
                  <c:v>2831.7060958818374</c:v>
                </c:pt>
                <c:pt idx="84">
                  <c:v>2893.2646985859592</c:v>
                </c:pt>
                <c:pt idx="85">
                  <c:v>3034.1823056300273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E-4D8D-9262-864003196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2821439"/>
        <c:axId val="882814239"/>
      </c:lineChart>
      <c:catAx>
        <c:axId val="882821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2814239"/>
        <c:crosses val="autoZero"/>
        <c:auto val="1"/>
        <c:lblAlgn val="ctr"/>
        <c:lblOffset val="100"/>
        <c:noMultiLvlLbl val="0"/>
      </c:catAx>
      <c:valAx>
        <c:axId val="882814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2821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ANNUAL RATE OF TURNOVER</a:t>
            </a:r>
          </a:p>
        </c:rich>
      </c:tx>
      <c:layout>
        <c:manualLayout>
          <c:xMode val="edge"/>
          <c:yMode val="edge"/>
          <c:x val="0.2942506682077584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349562956006644E-2"/>
          <c:y val="0.11095287338458044"/>
          <c:w val="0.89275735028534275"/>
          <c:h val="0.72072294882063925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Table!$C$6:$CH$7</c:f>
              <c:multiLvlStrCache>
                <c:ptCount val="84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</c:lvl>
              </c:multiLvlStrCache>
            </c:multiLvlStrRef>
          </c:cat>
          <c:val>
            <c:numRef>
              <c:f>Table!$C$56:$CJ$56</c:f>
              <c:numCache>
                <c:formatCode>0.00</c:formatCode>
                <c:ptCount val="86"/>
                <c:pt idx="0">
                  <c:v>3.98288322556105</c:v>
                </c:pt>
                <c:pt idx="1">
                  <c:v>4.0313289349670125</c:v>
                </c:pt>
                <c:pt idx="2">
                  <c:v>4.0072575324389712</c:v>
                </c:pt>
                <c:pt idx="3">
                  <c:v>4.0823318385650227</c:v>
                </c:pt>
                <c:pt idx="4">
                  <c:v>3.9792102692898004</c:v>
                </c:pt>
                <c:pt idx="5">
                  <c:v>3.9818823041283453</c:v>
                </c:pt>
                <c:pt idx="6">
                  <c:v>4.0150183403695756</c:v>
                </c:pt>
                <c:pt idx="7">
                  <c:v>3.941382748306804</c:v>
                </c:pt>
                <c:pt idx="8">
                  <c:v>3.9736663037561248</c:v>
                </c:pt>
                <c:pt idx="9">
                  <c:v>3.9893353584045963</c:v>
                </c:pt>
                <c:pt idx="10">
                  <c:v>4.0189461219656604</c:v>
                </c:pt>
                <c:pt idx="11">
                  <c:v>4.0707525618432214</c:v>
                </c:pt>
                <c:pt idx="12">
                  <c:v>4.2588002813410597</c:v>
                </c:pt>
                <c:pt idx="13">
                  <c:v>4.3089801133571406</c:v>
                </c:pt>
                <c:pt idx="14">
                  <c:v>4.2625694649962185</c:v>
                </c:pt>
                <c:pt idx="15">
                  <c:v>3.9196177237185061</c:v>
                </c:pt>
                <c:pt idx="16">
                  <c:v>3.7196237455097574</c:v>
                </c:pt>
                <c:pt idx="17">
                  <c:v>3.7066605839416056</c:v>
                </c:pt>
                <c:pt idx="18">
                  <c:v>3.7824250424288142</c:v>
                </c:pt>
                <c:pt idx="19">
                  <c:v>3.80443920064892</c:v>
                </c:pt>
                <c:pt idx="20">
                  <c:v>3.9177250138045281</c:v>
                </c:pt>
                <c:pt idx="21">
                  <c:v>3.9725010912265386</c:v>
                </c:pt>
                <c:pt idx="22">
                  <c:v>3.9891456206340683</c:v>
                </c:pt>
                <c:pt idx="23">
                  <c:v>4.0264445931194759</c:v>
                </c:pt>
                <c:pt idx="24">
                  <c:v>4.1697678477919355</c:v>
                </c:pt>
                <c:pt idx="25">
                  <c:v>4.2298693302319217</c:v>
                </c:pt>
                <c:pt idx="26">
                  <c:v>4.25563040076206</c:v>
                </c:pt>
                <c:pt idx="27">
                  <c:v>4.2279492925711617</c:v>
                </c:pt>
                <c:pt idx="28">
                  <c:v>4.2482260096823392</c:v>
                </c:pt>
                <c:pt idx="29">
                  <c:v>4.223608254263155</c:v>
                </c:pt>
                <c:pt idx="30">
                  <c:v>4.2117674372325959</c:v>
                </c:pt>
                <c:pt idx="31">
                  <c:v>4.2819192819192811</c:v>
                </c:pt>
                <c:pt idx="32">
                  <c:v>4.183707292197858</c:v>
                </c:pt>
                <c:pt idx="33">
                  <c:v>4.2039987305617261</c:v>
                </c:pt>
                <c:pt idx="34">
                  <c:v>4.1763165279206804</c:v>
                </c:pt>
                <c:pt idx="35">
                  <c:v>4.1717434373452198</c:v>
                </c:pt>
                <c:pt idx="36">
                  <c:v>4.2596918489065612</c:v>
                </c:pt>
                <c:pt idx="37">
                  <c:v>4.1952337858220217</c:v>
                </c:pt>
                <c:pt idx="38">
                  <c:v>4.1354281459419209</c:v>
                </c:pt>
                <c:pt idx="39">
                  <c:v>4.0652075880107024</c:v>
                </c:pt>
                <c:pt idx="40">
                  <c:v>3.9579475189959084</c:v>
                </c:pt>
                <c:pt idx="41">
                  <c:v>3.9485529566039461</c:v>
                </c:pt>
                <c:pt idx="42">
                  <c:v>3.909610184425607</c:v>
                </c:pt>
                <c:pt idx="43">
                  <c:v>3.8625216745107753</c:v>
                </c:pt>
                <c:pt idx="44">
                  <c:v>3.8375498915742163</c:v>
                </c:pt>
                <c:pt idx="45">
                  <c:v>3.8333178049007728</c:v>
                </c:pt>
                <c:pt idx="46">
                  <c:v>3.8579280531110083</c:v>
                </c:pt>
                <c:pt idx="47">
                  <c:v>3.8946788316698306</c:v>
                </c:pt>
                <c:pt idx="48">
                  <c:v>3.8827221082061811</c:v>
                </c:pt>
                <c:pt idx="49">
                  <c:v>3.8442074877021408</c:v>
                </c:pt>
                <c:pt idx="50">
                  <c:v>3.8047364755049919</c:v>
                </c:pt>
                <c:pt idx="51">
                  <c:v>3.8113563957258454</c:v>
                </c:pt>
                <c:pt idx="52">
                  <c:v>3.8419326142555326</c:v>
                </c:pt>
                <c:pt idx="53">
                  <c:v>3.8352266521026754</c:v>
                </c:pt>
                <c:pt idx="54">
                  <c:v>3.862025213940556</c:v>
                </c:pt>
                <c:pt idx="55">
                  <c:v>3.834218004396547</c:v>
                </c:pt>
                <c:pt idx="56">
                  <c:v>3.8566866051370887</c:v>
                </c:pt>
                <c:pt idx="57">
                  <c:v>3.8053206294829245</c:v>
                </c:pt>
                <c:pt idx="58">
                  <c:v>3.7756684491978607</c:v>
                </c:pt>
                <c:pt idx="59">
                  <c:v>3.7383237024863485</c:v>
                </c:pt>
                <c:pt idx="60">
                  <c:v>3.6811626482543565</c:v>
                </c:pt>
                <c:pt idx="61">
                  <c:v>3.6393920202659915</c:v>
                </c:pt>
                <c:pt idx="62">
                  <c:v>3.6072611028656238</c:v>
                </c:pt>
                <c:pt idx="63">
                  <c:v>3.6616052060737525</c:v>
                </c:pt>
                <c:pt idx="64">
                  <c:v>3.7458805906270065</c:v>
                </c:pt>
                <c:pt idx="65">
                  <c:v>3.7936557139904945</c:v>
                </c:pt>
                <c:pt idx="66">
                  <c:v>3.8229950032806741</c:v>
                </c:pt>
                <c:pt idx="67">
                  <c:v>3.7912282379950257</c:v>
                </c:pt>
                <c:pt idx="68">
                  <c:v>3.8786024981972966</c:v>
                </c:pt>
                <c:pt idx="69">
                  <c:v>3.8949025386831</c:v>
                </c:pt>
                <c:pt idx="70">
                  <c:v>3.8672621290365479</c:v>
                </c:pt>
                <c:pt idx="71">
                  <c:v>3.7361759699733774</c:v>
                </c:pt>
                <c:pt idx="72">
                  <c:v>3.7565033672256698</c:v>
                </c:pt>
                <c:pt idx="73">
                  <c:v>3.715329109468497</c:v>
                </c:pt>
                <c:pt idx="74">
                  <c:v>3.6276116867674535</c:v>
                </c:pt>
                <c:pt idx="75">
                  <c:v>3.6038234738631347</c:v>
                </c:pt>
                <c:pt idx="76">
                  <c:v>3.629940825910249</c:v>
                </c:pt>
                <c:pt idx="77">
                  <c:v>3.56</c:v>
                </c:pt>
                <c:pt idx="78">
                  <c:v>3.55</c:v>
                </c:pt>
                <c:pt idx="79">
                  <c:v>3.54</c:v>
                </c:pt>
                <c:pt idx="80">
                  <c:v>3.54</c:v>
                </c:pt>
                <c:pt idx="81">
                  <c:v>3.5740362179685725</c:v>
                </c:pt>
                <c:pt idx="82">
                  <c:v>3.57</c:v>
                </c:pt>
                <c:pt idx="83">
                  <c:v>3.51</c:v>
                </c:pt>
                <c:pt idx="84">
                  <c:v>3.51</c:v>
                </c:pt>
                <c:pt idx="85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8-4B22-BA91-CF94EEB4F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565535"/>
        <c:axId val="204565055"/>
      </c:lineChart>
      <c:catAx>
        <c:axId val="204565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565055"/>
        <c:crosses val="autoZero"/>
        <c:auto val="1"/>
        <c:lblAlgn val="ctr"/>
        <c:lblOffset val="100"/>
        <c:noMultiLvlLbl val="0"/>
      </c:catAx>
      <c:valAx>
        <c:axId val="204565055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565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VALUE COMPOSITION OF CAPITAL</a:t>
            </a:r>
          </a:p>
        </c:rich>
      </c:tx>
      <c:layout>
        <c:manualLayout>
          <c:xMode val="edge"/>
          <c:yMode val="edge"/>
          <c:x val="0.2355903501851675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259435502916957E-2"/>
          <c:y val="0.10964731772608206"/>
          <c:w val="0.86970498821661335"/>
          <c:h val="0.66508240201673496"/>
        </c:manualLayout>
      </c:layout>
      <c:lineChart>
        <c:grouping val="standard"/>
        <c:varyColors val="0"/>
        <c:ser>
          <c:idx val="0"/>
          <c:order val="0"/>
          <c:tx>
            <c:v>value composition of capital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Table!$C$87:$CJ$87</c:f>
              <c:numCache>
                <c:formatCode>0.00</c:formatCode>
                <c:ptCount val="86"/>
                <c:pt idx="0">
                  <c:v>12.013818692120209</c:v>
                </c:pt>
                <c:pt idx="1">
                  <c:v>12.057468820866518</c:v>
                </c:pt>
                <c:pt idx="2">
                  <c:v>11.835610257880992</c:v>
                </c:pt>
                <c:pt idx="3">
                  <c:v>11.955146152848984</c:v>
                </c:pt>
                <c:pt idx="4">
                  <c:v>12.254058368097622</c:v>
                </c:pt>
                <c:pt idx="5">
                  <c:v>12.23931327864719</c:v>
                </c:pt>
                <c:pt idx="6">
                  <c:v>12.295798799008221</c:v>
                </c:pt>
                <c:pt idx="7">
                  <c:v>11.883946436271605</c:v>
                </c:pt>
                <c:pt idx="8">
                  <c:v>12.3365967300661</c:v>
                </c:pt>
                <c:pt idx="9">
                  <c:v>12.375798893983511</c:v>
                </c:pt>
                <c:pt idx="10">
                  <c:v>12.455595948179081</c:v>
                </c:pt>
                <c:pt idx="11">
                  <c:v>12.538506442049282</c:v>
                </c:pt>
                <c:pt idx="12">
                  <c:v>13.825505246067904</c:v>
                </c:pt>
                <c:pt idx="13">
                  <c:v>14.093473816818561</c:v>
                </c:pt>
                <c:pt idx="14">
                  <c:v>13.923741574845627</c:v>
                </c:pt>
                <c:pt idx="15">
                  <c:v>12.758975874811201</c:v>
                </c:pt>
                <c:pt idx="16">
                  <c:v>12.482512549846129</c:v>
                </c:pt>
                <c:pt idx="17">
                  <c:v>12.392626837337085</c:v>
                </c:pt>
                <c:pt idx="18">
                  <c:v>12.665568079196298</c:v>
                </c:pt>
                <c:pt idx="19">
                  <c:v>12.68397440906943</c:v>
                </c:pt>
                <c:pt idx="20">
                  <c:v>13.529986588366317</c:v>
                </c:pt>
                <c:pt idx="21">
                  <c:v>13.490898684800136</c:v>
                </c:pt>
                <c:pt idx="22">
                  <c:v>13.449099156089112</c:v>
                </c:pt>
                <c:pt idx="23">
                  <c:v>13.520385853186452</c:v>
                </c:pt>
                <c:pt idx="24">
                  <c:v>14.31131855677652</c:v>
                </c:pt>
                <c:pt idx="25">
                  <c:v>14.50470325529338</c:v>
                </c:pt>
                <c:pt idx="26">
                  <c:v>14.445565202807758</c:v>
                </c:pt>
                <c:pt idx="27">
                  <c:v>14.43043532024924</c:v>
                </c:pt>
                <c:pt idx="28">
                  <c:v>14.475400619848211</c:v>
                </c:pt>
                <c:pt idx="29">
                  <c:v>14.241045784116315</c:v>
                </c:pt>
                <c:pt idx="30">
                  <c:v>14.218039348276664</c:v>
                </c:pt>
                <c:pt idx="31">
                  <c:v>14.129764962107069</c:v>
                </c:pt>
                <c:pt idx="32">
                  <c:v>14.33097768229737</c:v>
                </c:pt>
                <c:pt idx="33">
                  <c:v>14.262183822977539</c:v>
                </c:pt>
                <c:pt idx="34">
                  <c:v>14.122916579895271</c:v>
                </c:pt>
                <c:pt idx="35">
                  <c:v>13.945405805067953</c:v>
                </c:pt>
                <c:pt idx="36">
                  <c:v>14.612148880643534</c:v>
                </c:pt>
                <c:pt idx="37">
                  <c:v>14.268643581626932</c:v>
                </c:pt>
                <c:pt idx="38">
                  <c:v>13.876142284927894</c:v>
                </c:pt>
                <c:pt idx="39">
                  <c:v>13.376889452153085</c:v>
                </c:pt>
                <c:pt idx="40">
                  <c:v>13.038982926265481</c:v>
                </c:pt>
                <c:pt idx="41">
                  <c:v>12.887148241055103</c:v>
                </c:pt>
                <c:pt idx="42">
                  <c:v>12.620260070208193</c:v>
                </c:pt>
                <c:pt idx="43">
                  <c:v>12.359064742379413</c:v>
                </c:pt>
                <c:pt idx="44">
                  <c:v>12.58221468383892</c:v>
                </c:pt>
                <c:pt idx="45">
                  <c:v>12.512455496194677</c:v>
                </c:pt>
                <c:pt idx="46">
                  <c:v>12.468629512351468</c:v>
                </c:pt>
                <c:pt idx="47">
                  <c:v>12.43569119807832</c:v>
                </c:pt>
                <c:pt idx="48">
                  <c:v>12.632296817611383</c:v>
                </c:pt>
                <c:pt idx="49">
                  <c:v>12.379563676766871</c:v>
                </c:pt>
                <c:pt idx="50">
                  <c:v>12.10097956210493</c:v>
                </c:pt>
                <c:pt idx="51">
                  <c:v>11.950668938062233</c:v>
                </c:pt>
                <c:pt idx="52">
                  <c:v>12.416614029116728</c:v>
                </c:pt>
                <c:pt idx="53">
                  <c:v>12.293328039696961</c:v>
                </c:pt>
                <c:pt idx="54">
                  <c:v>12.213802481033722</c:v>
                </c:pt>
                <c:pt idx="55">
                  <c:v>12.021976858220475</c:v>
                </c:pt>
                <c:pt idx="56">
                  <c:v>12.336641352325103</c:v>
                </c:pt>
                <c:pt idx="57">
                  <c:v>12.094966961677493</c:v>
                </c:pt>
                <c:pt idx="58">
                  <c:v>11.954303099822589</c:v>
                </c:pt>
                <c:pt idx="59">
                  <c:v>11.710447300325022</c:v>
                </c:pt>
                <c:pt idx="60">
                  <c:v>11.438664400529428</c:v>
                </c:pt>
                <c:pt idx="61">
                  <c:v>12.228704090628145</c:v>
                </c:pt>
                <c:pt idx="62">
                  <c:v>11.569552718698263</c:v>
                </c:pt>
                <c:pt idx="63">
                  <c:v>11.387368929035336</c:v>
                </c:pt>
                <c:pt idx="64">
                  <c:v>12.26635024819568</c:v>
                </c:pt>
                <c:pt idx="65">
                  <c:v>12.251365362229317</c:v>
                </c:pt>
                <c:pt idx="66">
                  <c:v>12.161372211878119</c:v>
                </c:pt>
                <c:pt idx="67">
                  <c:v>12.004971687028803</c:v>
                </c:pt>
                <c:pt idx="68">
                  <c:v>12.518052166754105</c:v>
                </c:pt>
                <c:pt idx="69">
                  <c:v>12.821157457609079</c:v>
                </c:pt>
                <c:pt idx="70">
                  <c:v>12.736935212404441</c:v>
                </c:pt>
                <c:pt idx="71">
                  <c:v>12.395180943631949</c:v>
                </c:pt>
                <c:pt idx="72">
                  <c:v>12.281193591113613</c:v>
                </c:pt>
                <c:pt idx="73">
                  <c:v>12.052150820116832</c:v>
                </c:pt>
                <c:pt idx="74">
                  <c:v>11.719873049861524</c:v>
                </c:pt>
                <c:pt idx="75">
                  <c:v>11.598415968356901</c:v>
                </c:pt>
                <c:pt idx="76">
                  <c:v>11.532767695115089</c:v>
                </c:pt>
                <c:pt idx="77">
                  <c:v>11.294847567415337</c:v>
                </c:pt>
                <c:pt idx="78">
                  <c:v>11.410106957522247</c:v>
                </c:pt>
                <c:pt idx="79">
                  <c:v>11.302699849697646</c:v>
                </c:pt>
                <c:pt idx="80">
                  <c:v>11.379171048561707</c:v>
                </c:pt>
                <c:pt idx="81">
                  <c:v>11.38790987349206</c:v>
                </c:pt>
                <c:pt idx="82">
                  <c:v>11.418794438299889</c:v>
                </c:pt>
                <c:pt idx="83">
                  <c:v>11.06296758104738</c:v>
                </c:pt>
                <c:pt idx="84">
                  <c:v>11.168058515042782</c:v>
                </c:pt>
                <c:pt idx="85">
                  <c:v>11.290578734858681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B-4088-AF06-66A0B939B5A2}"/>
            </c:ext>
          </c:extLst>
        </c:ser>
        <c:ser>
          <c:idx val="2"/>
          <c:order val="1"/>
          <c:tx>
            <c:v>vulgar composition of capital</c:v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trendline>
            <c:spPr>
              <a:ln w="28575" cap="rnd">
                <a:solidFill>
                  <a:srgbClr val="FFC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Table!$C$88:$CJ$88</c:f>
              <c:numCache>
                <c:formatCode>0.00</c:formatCode>
                <c:ptCount val="86"/>
                <c:pt idx="0">
                  <c:v>3.0163622711855629</c:v>
                </c:pt>
                <c:pt idx="1">
                  <c:v>2.9909414526515636</c:v>
                </c:pt>
                <c:pt idx="2">
                  <c:v>2.9535437046586286</c:v>
                </c:pt>
                <c:pt idx="3">
                  <c:v>2.9285091525169422</c:v>
                </c:pt>
                <c:pt idx="4">
                  <c:v>3.0795201908957415</c:v>
                </c:pt>
                <c:pt idx="5">
                  <c:v>3.0737506394796466</c:v>
                </c:pt>
                <c:pt idx="6">
                  <c:v>3.0624514651348802</c:v>
                </c:pt>
                <c:pt idx="7">
                  <c:v>3.0151718813345094</c:v>
                </c:pt>
                <c:pt idx="8">
                  <c:v>3.1045880018674139</c:v>
                </c:pt>
                <c:pt idx="9">
                  <c:v>3.1022207415855871</c:v>
                </c:pt>
                <c:pt idx="10">
                  <c:v>3.0992194396691906</c:v>
                </c:pt>
                <c:pt idx="11">
                  <c:v>3.0801445805322771</c:v>
                </c:pt>
                <c:pt idx="12">
                  <c:v>3.2463380136986304</c:v>
                </c:pt>
                <c:pt idx="13">
                  <c:v>3.2707214807353306</c:v>
                </c:pt>
                <c:pt idx="14">
                  <c:v>3.2665137047468571</c:v>
                </c:pt>
                <c:pt idx="15">
                  <c:v>3.2551582256615772</c:v>
                </c:pt>
                <c:pt idx="16">
                  <c:v>3.3558535496808588</c:v>
                </c:pt>
                <c:pt idx="17">
                  <c:v>3.3433400649160481</c:v>
                </c:pt>
                <c:pt idx="18">
                  <c:v>3.3485311505507953</c:v>
                </c:pt>
                <c:pt idx="19">
                  <c:v>3.333993195871269</c:v>
                </c:pt>
                <c:pt idx="20">
                  <c:v>3.4535314603990694</c:v>
                </c:pt>
                <c:pt idx="21">
                  <c:v>3.3960717379273833</c:v>
                </c:pt>
                <c:pt idx="22">
                  <c:v>3.3714234663490172</c:v>
                </c:pt>
                <c:pt idx="23">
                  <c:v>3.3578969089232076</c:v>
                </c:pt>
                <c:pt idx="24">
                  <c:v>3.4321619522187441</c:v>
                </c:pt>
                <c:pt idx="25">
                  <c:v>3.4291137912050096</c:v>
                </c:pt>
                <c:pt idx="26">
                  <c:v>3.3944595377035034</c:v>
                </c:pt>
                <c:pt idx="27">
                  <c:v>3.4131051064412352</c:v>
                </c:pt>
                <c:pt idx="28">
                  <c:v>3.4073988970588238</c:v>
                </c:pt>
                <c:pt idx="29">
                  <c:v>3.3717724104128091</c:v>
                </c:pt>
                <c:pt idx="30">
                  <c:v>3.3757892761569082</c:v>
                </c:pt>
                <c:pt idx="31">
                  <c:v>3.2998671931465497</c:v>
                </c:pt>
                <c:pt idx="32">
                  <c:v>3.4254255093378605</c:v>
                </c:pt>
                <c:pt idx="33">
                  <c:v>3.3925280993298181</c:v>
                </c:pt>
                <c:pt idx="34">
                  <c:v>3.3816681483495792</c:v>
                </c:pt>
                <c:pt idx="35">
                  <c:v>3.3428244125056783</c:v>
                </c:pt>
                <c:pt idx="36">
                  <c:v>3.4303300330033006</c:v>
                </c:pt>
                <c:pt idx="37">
                  <c:v>3.401155766300425</c:v>
                </c:pt>
                <c:pt idx="38">
                  <c:v>3.355430633837635</c:v>
                </c:pt>
                <c:pt idx="39">
                  <c:v>3.2905796721438834</c:v>
                </c:pt>
                <c:pt idx="40">
                  <c:v>3.294379944070946</c:v>
                </c:pt>
                <c:pt idx="41">
                  <c:v>3.2637648228831218</c:v>
                </c:pt>
                <c:pt idx="42">
                  <c:v>3.22800982064209</c:v>
                </c:pt>
                <c:pt idx="43">
                  <c:v>3.1997399066879813</c:v>
                </c:pt>
                <c:pt idx="44">
                  <c:v>3.2787103853593216</c:v>
                </c:pt>
                <c:pt idx="45">
                  <c:v>3.2641320477519264</c:v>
                </c:pt>
                <c:pt idx="46">
                  <c:v>3.231949725526075</c:v>
                </c:pt>
                <c:pt idx="47">
                  <c:v>3.1929952983431393</c:v>
                </c:pt>
                <c:pt idx="48">
                  <c:v>3.2534640557749079</c:v>
                </c:pt>
                <c:pt idx="49">
                  <c:v>3.2203162072728557</c:v>
                </c:pt>
                <c:pt idx="50">
                  <c:v>3.1805039954833667</c:v>
                </c:pt>
                <c:pt idx="51">
                  <c:v>3.1355422314911365</c:v>
                </c:pt>
                <c:pt idx="52">
                  <c:v>3.2318666868452475</c:v>
                </c:pt>
                <c:pt idx="53">
                  <c:v>3.2053719779395839</c:v>
                </c:pt>
                <c:pt idx="54">
                  <c:v>3.1625382550445766</c:v>
                </c:pt>
                <c:pt idx="55">
                  <c:v>3.1354442664541629</c:v>
                </c:pt>
                <c:pt idx="56">
                  <c:v>3.1987668730699443</c:v>
                </c:pt>
                <c:pt idx="57">
                  <c:v>3.1784357060395685</c:v>
                </c:pt>
                <c:pt idx="58">
                  <c:v>3.1661421707624449</c:v>
                </c:pt>
                <c:pt idx="59">
                  <c:v>3.1325396707985549</c:v>
                </c:pt>
                <c:pt idx="60">
                  <c:v>3.1073509903056729</c:v>
                </c:pt>
                <c:pt idx="61">
                  <c:v>3.3600953188149236</c:v>
                </c:pt>
                <c:pt idx="62">
                  <c:v>3.2072956153651755</c:v>
                </c:pt>
                <c:pt idx="63">
                  <c:v>3.1099390262353617</c:v>
                </c:pt>
                <c:pt idx="64">
                  <c:v>3.2746239372628989</c:v>
                </c:pt>
                <c:pt idx="65">
                  <c:v>3.2294352165506011</c:v>
                </c:pt>
                <c:pt idx="66">
                  <c:v>3.1811111972267629</c:v>
                </c:pt>
                <c:pt idx="67">
                  <c:v>3.1665125213821419</c:v>
                </c:pt>
                <c:pt idx="68">
                  <c:v>3.2274645758549028</c:v>
                </c:pt>
                <c:pt idx="69">
                  <c:v>3.2917787621828456</c:v>
                </c:pt>
                <c:pt idx="70">
                  <c:v>3.2935277691087359</c:v>
                </c:pt>
                <c:pt idx="71">
                  <c:v>3.3176116551384682</c:v>
                </c:pt>
                <c:pt idx="72">
                  <c:v>3.2693152089954793</c:v>
                </c:pt>
                <c:pt idx="73">
                  <c:v>3.2438985793753741</c:v>
                </c:pt>
                <c:pt idx="74">
                  <c:v>3.2307407908659167</c:v>
                </c:pt>
                <c:pt idx="75">
                  <c:v>3.2183640659635104</c:v>
                </c:pt>
                <c:pt idx="76">
                  <c:v>3.1771227819459331</c:v>
                </c:pt>
                <c:pt idx="77">
                  <c:v>3.1727099908470047</c:v>
                </c:pt>
                <c:pt idx="78">
                  <c:v>3.2141146359217601</c:v>
                </c:pt>
                <c:pt idx="79">
                  <c:v>3.1928530648863407</c:v>
                </c:pt>
                <c:pt idx="80">
                  <c:v>3.214455098463759</c:v>
                </c:pt>
                <c:pt idx="81">
                  <c:v>3.1862883247346536</c:v>
                </c:pt>
                <c:pt idx="82">
                  <c:v>3.1985418594677562</c:v>
                </c:pt>
                <c:pt idx="83">
                  <c:v>3.1518426156830146</c:v>
                </c:pt>
                <c:pt idx="84">
                  <c:v>3.1817830527187412</c:v>
                </c:pt>
                <c:pt idx="85">
                  <c:v>3.2166890982503364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F-4644-99A8-D112BEFBF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545391"/>
        <c:axId val="552547791"/>
      </c:lineChart>
      <c:catAx>
        <c:axId val="552545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547791"/>
        <c:crosses val="autoZero"/>
        <c:auto val="1"/>
        <c:lblAlgn val="ctr"/>
        <c:lblOffset val="100"/>
        <c:noMultiLvlLbl val="0"/>
      </c:catAx>
      <c:valAx>
        <c:axId val="552547791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545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065098122441065E-2"/>
          <c:y val="0.88562419425033456"/>
          <c:w val="0.9601537369978661"/>
          <c:h val="8.9347270920751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CAPACITY UTILIZATION vs RATE OF TURNOVER</a:t>
            </a:r>
          </a:p>
        </c:rich>
      </c:tx>
      <c:layout>
        <c:manualLayout>
          <c:xMode val="edge"/>
          <c:yMode val="edge"/>
          <c:x val="0.18764432319030444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867087154414444E-2"/>
          <c:y val="0.1115277777777778"/>
          <c:w val="0.89257015257312389"/>
          <c:h val="0.68313976377952745"/>
        </c:manualLayout>
      </c:layout>
      <c:lineChart>
        <c:grouping val="standard"/>
        <c:varyColors val="0"/>
        <c:ser>
          <c:idx val="0"/>
          <c:order val="0"/>
          <c:tx>
            <c:v>turnover indexed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Table!$C$6:$CF$7</c:f>
              <c:multiLvlStrCache>
                <c:ptCount val="8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</c:lvl>
              </c:multiLvlStrCache>
            </c:multiLvlStrRef>
          </c:cat>
          <c:val>
            <c:numRef>
              <c:f>Table!$C$96:$CF$96</c:f>
              <c:numCache>
                <c:formatCode>0.0</c:formatCode>
                <c:ptCount val="82"/>
                <c:pt idx="0">
                  <c:v>100.07244285329271</c:v>
                </c:pt>
                <c:pt idx="1">
                  <c:v>101.28967173283951</c:v>
                </c:pt>
                <c:pt idx="2">
                  <c:v>100.68486262409476</c:v>
                </c:pt>
                <c:pt idx="3">
                  <c:v>102.57115172273926</c:v>
                </c:pt>
                <c:pt idx="4">
                  <c:v>99.980157519844226</c:v>
                </c:pt>
                <c:pt idx="5">
                  <c:v>100.04729407357651</c:v>
                </c:pt>
                <c:pt idx="6">
                  <c:v>100.87985779823055</c:v>
                </c:pt>
                <c:pt idx="7">
                  <c:v>99.029717294140809</c:v>
                </c:pt>
                <c:pt idx="8">
                  <c:v>99.840861903420219</c:v>
                </c:pt>
                <c:pt idx="9">
                  <c:v>100.23455674383408</c:v>
                </c:pt>
                <c:pt idx="10">
                  <c:v>100.97854577803166</c:v>
                </c:pt>
                <c:pt idx="11">
                  <c:v>102.28021512168898</c:v>
                </c:pt>
                <c:pt idx="12">
                  <c:v>107.00503219449898</c:v>
                </c:pt>
                <c:pt idx="13">
                  <c:v>108.265831993898</c:v>
                </c:pt>
                <c:pt idx="14">
                  <c:v>107.09973530141252</c:v>
                </c:pt>
                <c:pt idx="15">
                  <c:v>98.482857379861954</c:v>
                </c:pt>
                <c:pt idx="16">
                  <c:v>93.45788305300897</c:v>
                </c:pt>
                <c:pt idx="17">
                  <c:v>93.132175475919752</c:v>
                </c:pt>
                <c:pt idx="18">
                  <c:v>95.035805086151115</c:v>
                </c:pt>
                <c:pt idx="19">
                  <c:v>95.5889246394201</c:v>
                </c:pt>
                <c:pt idx="20">
                  <c:v>98.435301854385131</c:v>
                </c:pt>
                <c:pt idx="21">
                  <c:v>99.811585206696947</c:v>
                </c:pt>
                <c:pt idx="22">
                  <c:v>100.22978946316755</c:v>
                </c:pt>
                <c:pt idx="23">
                  <c:v>101.16694957586623</c:v>
                </c:pt>
                <c:pt idx="24">
                  <c:v>104.76803637668181</c:v>
                </c:pt>
                <c:pt idx="25">
                  <c:v>106.27812387517392</c:v>
                </c:pt>
                <c:pt idx="26">
                  <c:v>106.92538695382061</c:v>
                </c:pt>
                <c:pt idx="27">
                  <c:v>106.22988172289351</c:v>
                </c:pt>
                <c:pt idx="28">
                  <c:v>106.7393469769432</c:v>
                </c:pt>
                <c:pt idx="29">
                  <c:v>106.12081040862199</c:v>
                </c:pt>
                <c:pt idx="30">
                  <c:v>105.82330244303006</c:v>
                </c:pt>
                <c:pt idx="31">
                  <c:v>107.58591160601209</c:v>
                </c:pt>
                <c:pt idx="32">
                  <c:v>105.11827367331301</c:v>
                </c:pt>
                <c:pt idx="33">
                  <c:v>105.62810880808357</c:v>
                </c:pt>
                <c:pt idx="34">
                  <c:v>104.93257607840906</c:v>
                </c:pt>
                <c:pt idx="35">
                  <c:v>104.81767430515627</c:v>
                </c:pt>
                <c:pt idx="36">
                  <c:v>107.02743338961209</c:v>
                </c:pt>
                <c:pt idx="37">
                  <c:v>105.40788406587994</c:v>
                </c:pt>
                <c:pt idx="38">
                  <c:v>103.9052297975357</c:v>
                </c:pt>
                <c:pt idx="39">
                  <c:v>102.14089417112318</c:v>
                </c:pt>
                <c:pt idx="40">
                  <c:v>99.445917562711259</c:v>
                </c:pt>
                <c:pt idx="41">
                  <c:v>99.209873281506191</c:v>
                </c:pt>
                <c:pt idx="42">
                  <c:v>98.231411668985103</c:v>
                </c:pt>
                <c:pt idx="43">
                  <c:v>97.048283279165204</c:v>
                </c:pt>
                <c:pt idx="44">
                  <c:v>96.420851547090862</c:v>
                </c:pt>
                <c:pt idx="45">
                  <c:v>96.3145177110747</c:v>
                </c:pt>
                <c:pt idx="46">
                  <c:v>96.932865656055483</c:v>
                </c:pt>
                <c:pt idx="47">
                  <c:v>97.8562520520058</c:v>
                </c:pt>
                <c:pt idx="48">
                  <c:v>97.555831864476914</c:v>
                </c:pt>
                <c:pt idx="49">
                  <c:v>96.588127831712072</c:v>
                </c:pt>
                <c:pt idx="50">
                  <c:v>95.596393856909344</c:v>
                </c:pt>
                <c:pt idx="51">
                  <c:v>95.76272351069963</c:v>
                </c:pt>
                <c:pt idx="52">
                  <c:v>96.53097020742544</c:v>
                </c:pt>
                <c:pt idx="53">
                  <c:v>96.36247869604712</c:v>
                </c:pt>
                <c:pt idx="54">
                  <c:v>97.03580939549137</c:v>
                </c:pt>
                <c:pt idx="55">
                  <c:v>96.337135788857964</c:v>
                </c:pt>
                <c:pt idx="56">
                  <c:v>96.901673495906749</c:v>
                </c:pt>
                <c:pt idx="57">
                  <c:v>95.611071092535795</c:v>
                </c:pt>
                <c:pt idx="58">
                  <c:v>94.866041437132182</c:v>
                </c:pt>
                <c:pt idx="59">
                  <c:v>93.92773121824996</c:v>
                </c:pt>
                <c:pt idx="60">
                  <c:v>92.49152382548634</c:v>
                </c:pt>
                <c:pt idx="61">
                  <c:v>91.442010559447027</c:v>
                </c:pt>
                <c:pt idx="62">
                  <c:v>90.634701077025724</c:v>
                </c:pt>
                <c:pt idx="63">
                  <c:v>92.000130805873184</c:v>
                </c:pt>
                <c:pt idx="64">
                  <c:v>94.117602779573033</c:v>
                </c:pt>
                <c:pt idx="65">
                  <c:v>95.317982763580261</c:v>
                </c:pt>
                <c:pt idx="66">
                  <c:v>96.055150836197853</c:v>
                </c:pt>
                <c:pt idx="67">
                  <c:v>95.256990904397625</c:v>
                </c:pt>
                <c:pt idx="68">
                  <c:v>97.452324075308965</c:v>
                </c:pt>
                <c:pt idx="69">
                  <c:v>97.861872831233669</c:v>
                </c:pt>
                <c:pt idx="70">
                  <c:v>97.167390176797696</c:v>
                </c:pt>
                <c:pt idx="71">
                  <c:v>93.873768089783354</c:v>
                </c:pt>
                <c:pt idx="72">
                  <c:v>94.384506714212804</c:v>
                </c:pt>
                <c:pt idx="73">
                  <c:v>93.349977624836612</c:v>
                </c:pt>
                <c:pt idx="74">
                  <c:v>91.146022280589278</c:v>
                </c:pt>
                <c:pt idx="75">
                  <c:v>90.54832848902349</c:v>
                </c:pt>
                <c:pt idx="76">
                  <c:v>91.204543364579123</c:v>
                </c:pt>
                <c:pt idx="77">
                  <c:v>89.447236180904525</c:v>
                </c:pt>
                <c:pt idx="78">
                  <c:v>89.195979899497488</c:v>
                </c:pt>
                <c:pt idx="79">
                  <c:v>88.94472361809045</c:v>
                </c:pt>
                <c:pt idx="80">
                  <c:v>88.94472361809045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B-47C7-A4C1-7C8201C577A8}"/>
            </c:ext>
          </c:extLst>
        </c:ser>
        <c:ser>
          <c:idx val="1"/>
          <c:order val="1"/>
          <c:tx>
            <c:v>capacity indexed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Table!$C$6:$CF$7</c:f>
              <c:multiLvlStrCache>
                <c:ptCount val="8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</c:lvl>
              </c:multiLvlStrCache>
            </c:multiLvlStrRef>
          </c:cat>
          <c:val>
            <c:numRef>
              <c:f>Table!$C$95:$CF$95</c:f>
              <c:numCache>
                <c:formatCode>0.00</c:formatCode>
                <c:ptCount val="82"/>
                <c:pt idx="0">
                  <c:v>100</c:v>
                </c:pt>
                <c:pt idx="1">
                  <c:v>100.23524640537026</c:v>
                </c:pt>
                <c:pt idx="2">
                  <c:v>99.405974835725615</c:v>
                </c:pt>
                <c:pt idx="3">
                  <c:v>99.874601598829628</c:v>
                </c:pt>
                <c:pt idx="4">
                  <c:v>100.37246310823824</c:v>
                </c:pt>
                <c:pt idx="5">
                  <c:v>100.47783259811057</c:v>
                </c:pt>
                <c:pt idx="6">
                  <c:v>100.29209865669451</c:v>
                </c:pt>
                <c:pt idx="7">
                  <c:v>99.854323881180051</c:v>
                </c:pt>
                <c:pt idx="8">
                  <c:v>100.15873845227522</c:v>
                </c:pt>
                <c:pt idx="9">
                  <c:v>100.68546149846114</c:v>
                </c:pt>
                <c:pt idx="10">
                  <c:v>100.39361164811815</c:v>
                </c:pt>
                <c:pt idx="11">
                  <c:v>100.66829386020568</c:v>
                </c:pt>
                <c:pt idx="12">
                  <c:v>100.5943983738017</c:v>
                </c:pt>
                <c:pt idx="13">
                  <c:v>99.276719936106545</c:v>
                </c:pt>
                <c:pt idx="14">
                  <c:v>95.957892013067323</c:v>
                </c:pt>
                <c:pt idx="15">
                  <c:v>91.556383251351662</c:v>
                </c:pt>
                <c:pt idx="16">
                  <c:v>86.038604793503183</c:v>
                </c:pt>
                <c:pt idx="17">
                  <c:v>83.407104416561552</c:v>
                </c:pt>
                <c:pt idx="18">
                  <c:v>84.804276483570078</c:v>
                </c:pt>
                <c:pt idx="19">
                  <c:v>86.409699466808007</c:v>
                </c:pt>
                <c:pt idx="20">
                  <c:v>88.561625601178349</c:v>
                </c:pt>
                <c:pt idx="21">
                  <c:v>90.87950557201826</c:v>
                </c:pt>
                <c:pt idx="22">
                  <c:v>92.620403613663456</c:v>
                </c:pt>
                <c:pt idx="23">
                  <c:v>93.356746011012177</c:v>
                </c:pt>
                <c:pt idx="24">
                  <c:v>93.989460562949262</c:v>
                </c:pt>
                <c:pt idx="25">
                  <c:v>94.267501660782401</c:v>
                </c:pt>
                <c:pt idx="26">
                  <c:v>95.008820185161696</c:v>
                </c:pt>
                <c:pt idx="27">
                  <c:v>95.52982068526245</c:v>
                </c:pt>
                <c:pt idx="28">
                  <c:v>95.948561774884993</c:v>
                </c:pt>
                <c:pt idx="29">
                  <c:v>96.019098375543336</c:v>
                </c:pt>
                <c:pt idx="30">
                  <c:v>95.531562329723158</c:v>
                </c:pt>
                <c:pt idx="31">
                  <c:v>95.572739780901131</c:v>
                </c:pt>
                <c:pt idx="32">
                  <c:v>95.917212174592407</c:v>
                </c:pt>
                <c:pt idx="33">
                  <c:v>96.039624899544435</c:v>
                </c:pt>
                <c:pt idx="34">
                  <c:v>96.186918259649346</c:v>
                </c:pt>
                <c:pt idx="35">
                  <c:v>96.636884546388714</c:v>
                </c:pt>
                <c:pt idx="36">
                  <c:v>97.092573379213235</c:v>
                </c:pt>
                <c:pt idx="37">
                  <c:v>98.196775967296887</c:v>
                </c:pt>
                <c:pt idx="38">
                  <c:v>98.468970115869112</c:v>
                </c:pt>
                <c:pt idx="39">
                  <c:v>98.779729248928277</c:v>
                </c:pt>
                <c:pt idx="40">
                  <c:v>97.497878925853229</c:v>
                </c:pt>
                <c:pt idx="41">
                  <c:v>96.068237629970227</c:v>
                </c:pt>
                <c:pt idx="42">
                  <c:v>96.139893859210446</c:v>
                </c:pt>
                <c:pt idx="43">
                  <c:v>94.881804542706377</c:v>
                </c:pt>
                <c:pt idx="44">
                  <c:v>94.254936940030206</c:v>
                </c:pt>
                <c:pt idx="45">
                  <c:v>93.87538285077342</c:v>
                </c:pt>
                <c:pt idx="46">
                  <c:v>94.039346236430731</c:v>
                </c:pt>
                <c:pt idx="47">
                  <c:v>93.934723165612994</c:v>
                </c:pt>
                <c:pt idx="48">
                  <c:v>94.034121303048622</c:v>
                </c:pt>
                <c:pt idx="49">
                  <c:v>95.54039495520243</c:v>
                </c:pt>
                <c:pt idx="50">
                  <c:v>95.492872942060472</c:v>
                </c:pt>
                <c:pt idx="51">
                  <c:v>97.17492828156918</c:v>
                </c:pt>
                <c:pt idx="52">
                  <c:v>97.975462717612274</c:v>
                </c:pt>
                <c:pt idx="53">
                  <c:v>99.240643015134893</c:v>
                </c:pt>
                <c:pt idx="54">
                  <c:v>100.02065092717689</c:v>
                </c:pt>
                <c:pt idx="55">
                  <c:v>99.996392307902852</c:v>
                </c:pt>
                <c:pt idx="56">
                  <c:v>98.796399274480706</c:v>
                </c:pt>
                <c:pt idx="57">
                  <c:v>97.942620279210502</c:v>
                </c:pt>
                <c:pt idx="58">
                  <c:v>97.65649297495267</c:v>
                </c:pt>
                <c:pt idx="59">
                  <c:v>96.925002301458775</c:v>
                </c:pt>
                <c:pt idx="60" formatCode="0.0">
                  <c:v>95.754492569814076</c:v>
                </c:pt>
                <c:pt idx="61" formatCode="0.0">
                  <c:v>83.206206078391588</c:v>
                </c:pt>
                <c:pt idx="62" formatCode="0.0">
                  <c:v>92.933678215194433</c:v>
                </c:pt>
                <c:pt idx="63" formatCode="0.0">
                  <c:v>95.08534981190391</c:v>
                </c:pt>
                <c:pt idx="64" formatCode="0.0">
                  <c:v>95.315206086196383</c:v>
                </c:pt>
                <c:pt idx="65" formatCode="0.0">
                  <c:v>97.043604225528</c:v>
                </c:pt>
                <c:pt idx="66" formatCode="0.0">
                  <c:v>97.93592065622903</c:v>
                </c:pt>
                <c:pt idx="67" formatCode="0.0">
                  <c:v>99.316823517474987</c:v>
                </c:pt>
                <c:pt idx="68" formatCode="0.0">
                  <c:v>99.96226195307743</c:v>
                </c:pt>
                <c:pt idx="69" formatCode="0.0">
                  <c:v>100.52813960476405</c:v>
                </c:pt>
                <c:pt idx="70" formatCode="0.0">
                  <c:v>100.3954962692974</c:v>
                </c:pt>
                <c:pt idx="71" formatCode="0.0">
                  <c:v>99.322749598051928</c:v>
                </c:pt>
                <c:pt idx="72" formatCode="0.0">
                  <c:v>99.123406334389585</c:v>
                </c:pt>
                <c:pt idx="73" formatCode="0.0">
                  <c:v>98.848663151897355</c:v>
                </c:pt>
                <c:pt idx="74" formatCode="0.0">
                  <c:v>98.407989713251013</c:v>
                </c:pt>
                <c:pt idx="75" formatCode="0.0">
                  <c:v>97.738468694878492</c:v>
                </c:pt>
                <c:pt idx="76" formatCode="0.0">
                  <c:v>97.191251892668163</c:v>
                </c:pt>
                <c:pt idx="77" formatCode="0.0">
                  <c:v>97.195034497291729</c:v>
                </c:pt>
                <c:pt idx="78" formatCode="0.0">
                  <c:v>96.682365483976696</c:v>
                </c:pt>
                <c:pt idx="79" formatCode="0.0">
                  <c:v>95.980944499945366</c:v>
                </c:pt>
                <c:pt idx="80" formatCode="0.0">
                  <c:v>96.487056998579519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2B-47C7-A4C1-7C8201C57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4593439"/>
        <c:axId val="1624593919"/>
      </c:lineChart>
      <c:catAx>
        <c:axId val="1624593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593919"/>
        <c:crosses val="autoZero"/>
        <c:auto val="1"/>
        <c:lblAlgn val="ctr"/>
        <c:lblOffset val="100"/>
        <c:noMultiLvlLbl val="0"/>
      </c:catAx>
      <c:valAx>
        <c:axId val="1624593919"/>
        <c:scaling>
          <c:orientation val="minMax"/>
          <c:max val="12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593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749229030762233"/>
          <c:y val="0.90798556430446198"/>
          <c:w val="0.4804413770748639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RATIO OF TURNOVER TO CAPACITY UTILIZATION</a:t>
            </a:r>
          </a:p>
        </c:rich>
      </c:tx>
      <c:layout>
        <c:manualLayout>
          <c:xMode val="edge"/>
          <c:yMode val="edge"/>
          <c:x val="0.171443386967933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076343717904828E-2"/>
          <c:y val="0.13467592592592595"/>
          <c:w val="0.89187538514207465"/>
          <c:h val="0.7149690142898804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Table!$C$6:$CF$7</c:f>
              <c:multiLvlStrCache>
                <c:ptCount val="8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</c:lvl>
              </c:multiLvlStrCache>
            </c:multiLvlStrRef>
          </c:cat>
          <c:val>
            <c:numRef>
              <c:f>Table!$C$97:$CF$97</c:f>
              <c:numCache>
                <c:formatCode>0%</c:formatCode>
                <c:ptCount val="82"/>
                <c:pt idx="0">
                  <c:v>1.0007244285329271</c:v>
                </c:pt>
                <c:pt idx="1">
                  <c:v>1.0105195065137562</c:v>
                </c:pt>
                <c:pt idx="2">
                  <c:v>1.0128653010091455</c:v>
                </c:pt>
                <c:pt idx="3">
                  <c:v>1.0269993580023575</c:v>
                </c:pt>
                <c:pt idx="4">
                  <c:v>0.99609150182982997</c:v>
                </c:pt>
                <c:pt idx="5">
                  <c:v>0.99571508945404785</c:v>
                </c:pt>
                <c:pt idx="6">
                  <c:v>1.0058604730522986</c:v>
                </c:pt>
                <c:pt idx="7">
                  <c:v>0.99174190405594786</c:v>
                </c:pt>
                <c:pt idx="8">
                  <c:v>0.99682627243746225</c:v>
                </c:pt>
                <c:pt idx="9">
                  <c:v>0.9955216498199797</c:v>
                </c:pt>
                <c:pt idx="10">
                  <c:v>1.0058264078790562</c:v>
                </c:pt>
                <c:pt idx="11">
                  <c:v>1.016012204038361</c:v>
                </c:pt>
                <c:pt idx="12">
                  <c:v>1.063727542729326</c:v>
                </c:pt>
                <c:pt idx="13">
                  <c:v>1.0905460219029874</c:v>
                </c:pt>
                <c:pt idx="14">
                  <c:v>1.1161117971081309</c:v>
                </c:pt>
                <c:pt idx="15">
                  <c:v>1.0756525529137044</c:v>
                </c:pt>
                <c:pt idx="16">
                  <c:v>1.0862319685135808</c:v>
                </c:pt>
                <c:pt idx="17">
                  <c:v>1.1165976343068824</c:v>
                </c:pt>
                <c:pt idx="18">
                  <c:v>1.1206487340831601</c:v>
                </c:pt>
                <c:pt idx="19">
                  <c:v>1.1062291065615619</c:v>
                </c:pt>
                <c:pt idx="20">
                  <c:v>1.1114893294492034</c:v>
                </c:pt>
                <c:pt idx="21">
                  <c:v>1.0982848616798468</c:v>
                </c:pt>
                <c:pt idx="22">
                  <c:v>1.0821566906709263</c:v>
                </c:pt>
                <c:pt idx="23">
                  <c:v>1.0836597664183023</c:v>
                </c:pt>
                <c:pt idx="24">
                  <c:v>1.1146785580976244</c:v>
                </c:pt>
                <c:pt idx="25">
                  <c:v>1.1274099981731904</c:v>
                </c:pt>
                <c:pt idx="26">
                  <c:v>1.125425899884188</c:v>
                </c:pt>
                <c:pt idx="27">
                  <c:v>1.1120075486468675</c:v>
                </c:pt>
                <c:pt idx="28">
                  <c:v>1.1124642725481972</c:v>
                </c:pt>
                <c:pt idx="29">
                  <c:v>1.1052052373327808</c:v>
                </c:pt>
                <c:pt idx="30">
                  <c:v>1.1077313074582136</c:v>
                </c:pt>
                <c:pt idx="31">
                  <c:v>1.1256966353863136</c:v>
                </c:pt>
                <c:pt idx="32">
                  <c:v>1.0959271155835144</c:v>
                </c:pt>
                <c:pt idx="33">
                  <c:v>1.0998388313008147</c:v>
                </c:pt>
                <c:pt idx="34">
                  <c:v>1.0909235681628917</c:v>
                </c:pt>
                <c:pt idx="35">
                  <c:v>1.0846549409903681</c:v>
                </c:pt>
                <c:pt idx="36">
                  <c:v>1.1023235832013267</c:v>
                </c:pt>
                <c:pt idx="37">
                  <c:v>1.0734352836694416</c:v>
                </c:pt>
                <c:pt idx="38">
                  <c:v>1.0552078454285618</c:v>
                </c:pt>
                <c:pt idx="39">
                  <c:v>1.0340268691537375</c:v>
                </c:pt>
                <c:pt idx="40">
                  <c:v>1.0199803181189153</c:v>
                </c:pt>
                <c:pt idx="41">
                  <c:v>1.0327021264159828</c:v>
                </c:pt>
                <c:pt idx="42">
                  <c:v>1.0217549419477987</c:v>
                </c:pt>
                <c:pt idx="43">
                  <c:v>1.0228334478554704</c:v>
                </c:pt>
                <c:pt idx="44">
                  <c:v>1.0229793226474568</c:v>
                </c:pt>
                <c:pt idx="45">
                  <c:v>1.0259826888182026</c:v>
                </c:pt>
                <c:pt idx="46">
                  <c:v>1.0307692421887957</c:v>
                </c:pt>
                <c:pt idx="47">
                  <c:v>1.041747383227807</c:v>
                </c:pt>
                <c:pt idx="48">
                  <c:v>1.0374514113879865</c:v>
                </c:pt>
                <c:pt idx="49">
                  <c:v>1.010966386280912</c:v>
                </c:pt>
                <c:pt idx="50">
                  <c:v>1.0010840695400554</c:v>
                </c:pt>
                <c:pt idx="51">
                  <c:v>0.98546739580010168</c:v>
                </c:pt>
                <c:pt idx="52">
                  <c:v>0.98525658904668623</c:v>
                </c:pt>
                <c:pt idx="53">
                  <c:v>0.97099812907652328</c:v>
                </c:pt>
                <c:pt idx="54">
                  <c:v>0.97015774738500027</c:v>
                </c:pt>
                <c:pt idx="55">
                  <c:v>0.96340611461484005</c:v>
                </c:pt>
                <c:pt idx="56">
                  <c:v>0.98082191463972346</c:v>
                </c:pt>
                <c:pt idx="57">
                  <c:v>0.97619474361592506</c:v>
                </c:pt>
                <c:pt idx="58">
                  <c:v>0.97142584734702486</c:v>
                </c:pt>
                <c:pt idx="59">
                  <c:v>0.96907638883632297</c:v>
                </c:pt>
                <c:pt idx="60">
                  <c:v>0.9659235963059517</c:v>
                </c:pt>
                <c:pt idx="61">
                  <c:v>1.0989806514347762</c:v>
                </c:pt>
                <c:pt idx="62">
                  <c:v>0.97526217424812056</c:v>
                </c:pt>
                <c:pt idx="63">
                  <c:v>0.96755316132155111</c:v>
                </c:pt>
                <c:pt idx="64">
                  <c:v>0.98743533843340459</c:v>
                </c:pt>
                <c:pt idx="65">
                  <c:v>0.98221808149316658</c:v>
                </c:pt>
                <c:pt idx="66">
                  <c:v>0.98079591423219492</c:v>
                </c:pt>
                <c:pt idx="67">
                  <c:v>0.95912240777250568</c:v>
                </c:pt>
                <c:pt idx="68">
                  <c:v>0.97489114563107193</c:v>
                </c:pt>
                <c:pt idx="69">
                  <c:v>0.97347740857422549</c:v>
                </c:pt>
                <c:pt idx="70">
                  <c:v>0.96784610652413394</c:v>
                </c:pt>
                <c:pt idx="71">
                  <c:v>0.94513863610985405</c:v>
                </c:pt>
                <c:pt idx="72">
                  <c:v>0.95219192120789053</c:v>
                </c:pt>
                <c:pt idx="73">
                  <c:v>0.94437268697694876</c:v>
                </c:pt>
                <c:pt idx="74">
                  <c:v>0.92620550979831795</c:v>
                </c:pt>
                <c:pt idx="75">
                  <c:v>0.92643490017936236</c:v>
                </c:pt>
                <c:pt idx="76">
                  <c:v>0.9384028046608518</c:v>
                </c:pt>
                <c:pt idx="77">
                  <c:v>0.92028606855833683</c:v>
                </c:pt>
                <c:pt idx="78">
                  <c:v>0.92256720709093598</c:v>
                </c:pt>
                <c:pt idx="79">
                  <c:v>0.92669148112145405</c:v>
                </c:pt>
                <c:pt idx="80">
                  <c:v>0.92183062044684283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8-4E78-ABCB-FD1E704AC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1382415"/>
        <c:axId val="1211380975"/>
      </c:lineChart>
      <c:catAx>
        <c:axId val="1211382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1380975"/>
        <c:crosses val="autoZero"/>
        <c:auto val="1"/>
        <c:lblAlgn val="ctr"/>
        <c:lblOffset val="100"/>
        <c:noMultiLvlLbl val="0"/>
      </c:catAx>
      <c:valAx>
        <c:axId val="1211380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1382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NET SURPLUS SHARE OF GDP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09277854029714E-2"/>
          <c:y val="0.12541666666666668"/>
          <c:w val="0.87795612704375259"/>
          <c:h val="0.72422827354913966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Table!$C$109:$CJ$109</c:f>
              <c:numCache>
                <c:formatCode>0.0%</c:formatCode>
                <c:ptCount val="86"/>
                <c:pt idx="0">
                  <c:v>0.12939305882997973</c:v>
                </c:pt>
                <c:pt idx="1">
                  <c:v>0.13416700844250815</c:v>
                </c:pt>
                <c:pt idx="2">
                  <c:v>0.12986014943770641</c:v>
                </c:pt>
                <c:pt idx="3">
                  <c:v>0.13810960507947945</c:v>
                </c:pt>
                <c:pt idx="4">
                  <c:v>0.13755220895346787</c:v>
                </c:pt>
                <c:pt idx="5">
                  <c:v>0.13603181758692401</c:v>
                </c:pt>
                <c:pt idx="6">
                  <c:v>0.14228345661922681</c:v>
                </c:pt>
                <c:pt idx="7">
                  <c:v>0.13700532778711644</c:v>
                </c:pt>
                <c:pt idx="8">
                  <c:v>0.13411931878134739</c:v>
                </c:pt>
                <c:pt idx="9">
                  <c:v>0.1352441657813791</c:v>
                </c:pt>
                <c:pt idx="10">
                  <c:v>0.1279722056289094</c:v>
                </c:pt>
                <c:pt idx="11">
                  <c:v>0.12871132374227834</c:v>
                </c:pt>
                <c:pt idx="12">
                  <c:v>0.12444157345391496</c:v>
                </c:pt>
                <c:pt idx="13">
                  <c:v>0.12336452370221379</c:v>
                </c:pt>
                <c:pt idx="14">
                  <c:v>0.13125041949124103</c:v>
                </c:pt>
                <c:pt idx="15">
                  <c:v>0.12317054804835641</c:v>
                </c:pt>
                <c:pt idx="16">
                  <c:v>0.11620203868088616</c:v>
                </c:pt>
                <c:pt idx="17">
                  <c:v>0.11323811642978332</c:v>
                </c:pt>
                <c:pt idx="18">
                  <c:v>0.11516447618849879</c:v>
                </c:pt>
                <c:pt idx="19">
                  <c:v>0.12345063885552035</c:v>
                </c:pt>
                <c:pt idx="20">
                  <c:v>0.12970889831082455</c:v>
                </c:pt>
                <c:pt idx="21">
                  <c:v>0.13053897811778215</c:v>
                </c:pt>
                <c:pt idx="22">
                  <c:v>0.13719157816875363</c:v>
                </c:pt>
                <c:pt idx="23">
                  <c:v>0.13328325549495412</c:v>
                </c:pt>
                <c:pt idx="24">
                  <c:v>0.12895892231327435</c:v>
                </c:pt>
                <c:pt idx="25">
                  <c:v>0.13661578017033582</c:v>
                </c:pt>
                <c:pt idx="26">
                  <c:v>0.137579324756993</c:v>
                </c:pt>
                <c:pt idx="27">
                  <c:v>0.13896972030576371</c:v>
                </c:pt>
                <c:pt idx="28">
                  <c:v>0.1403714029672409</c:v>
                </c:pt>
                <c:pt idx="29">
                  <c:v>0.14122822713502103</c:v>
                </c:pt>
                <c:pt idx="30">
                  <c:v>0.13717332026103737</c:v>
                </c:pt>
                <c:pt idx="31">
                  <c:v>0.13933887116026406</c:v>
                </c:pt>
                <c:pt idx="32">
                  <c:v>0.14256195865018437</c:v>
                </c:pt>
                <c:pt idx="33">
                  <c:v>0.14118251866552692</c:v>
                </c:pt>
                <c:pt idx="34">
                  <c:v>0.13841734596373673</c:v>
                </c:pt>
                <c:pt idx="35">
                  <c:v>0.13743601675197761</c:v>
                </c:pt>
                <c:pt idx="36">
                  <c:v>0.13363996348348908</c:v>
                </c:pt>
                <c:pt idx="37">
                  <c:v>0.13917287438993062</c:v>
                </c:pt>
                <c:pt idx="38">
                  <c:v>0.14359533143864933</c:v>
                </c:pt>
                <c:pt idx="39">
                  <c:v>0.14355659023788389</c:v>
                </c:pt>
                <c:pt idx="40">
                  <c:v>0.13901514103025439</c:v>
                </c:pt>
                <c:pt idx="41">
                  <c:v>0.13623234389872976</c:v>
                </c:pt>
                <c:pt idx="42">
                  <c:v>0.13791192070254762</c:v>
                </c:pt>
                <c:pt idx="43">
                  <c:v>0.13570308813079399</c:v>
                </c:pt>
                <c:pt idx="44">
                  <c:v>0.13551838237278616</c:v>
                </c:pt>
                <c:pt idx="45">
                  <c:v>0.12921327297893831</c:v>
                </c:pt>
                <c:pt idx="46">
                  <c:v>0.12949514624773723</c:v>
                </c:pt>
                <c:pt idx="47">
                  <c:v>0.12849015684096929</c:v>
                </c:pt>
                <c:pt idx="48">
                  <c:v>0.13013936649706173</c:v>
                </c:pt>
                <c:pt idx="49">
                  <c:v>0.13040033747286334</c:v>
                </c:pt>
                <c:pt idx="50">
                  <c:v>0.12762662116734202</c:v>
                </c:pt>
                <c:pt idx="51">
                  <c:v>0.12879109252336918</c:v>
                </c:pt>
                <c:pt idx="52">
                  <c:v>0.12894149129797433</c:v>
                </c:pt>
                <c:pt idx="53">
                  <c:v>0.13133536434266727</c:v>
                </c:pt>
                <c:pt idx="54">
                  <c:v>0.13191689865231959</c:v>
                </c:pt>
                <c:pt idx="55">
                  <c:v>0.13225514989554399</c:v>
                </c:pt>
                <c:pt idx="56">
                  <c:v>0.12883912162034147</c:v>
                </c:pt>
                <c:pt idx="57">
                  <c:v>0.12804060211516083</c:v>
                </c:pt>
                <c:pt idx="58">
                  <c:v>0.13129224761939842</c:v>
                </c:pt>
                <c:pt idx="59">
                  <c:v>0.13008133788047346</c:v>
                </c:pt>
                <c:pt idx="60">
                  <c:v>0.12125535606621959</c:v>
                </c:pt>
                <c:pt idx="61">
                  <c:v>9.368761098347661E-2</c:v>
                </c:pt>
                <c:pt idx="62">
                  <c:v>0.11425158868505765</c:v>
                </c:pt>
                <c:pt idx="63">
                  <c:v>0.12250326252446894</c:v>
                </c:pt>
                <c:pt idx="64">
                  <c:v>0.13233554606122663</c:v>
                </c:pt>
                <c:pt idx="65">
                  <c:v>0.13597987068283057</c:v>
                </c:pt>
                <c:pt idx="66">
                  <c:v>0.13489674776356492</c:v>
                </c:pt>
                <c:pt idx="67">
                  <c:v>0.13545626992775561</c:v>
                </c:pt>
                <c:pt idx="68">
                  <c:v>0.14058416450199285</c:v>
                </c:pt>
                <c:pt idx="69">
                  <c:v>0.14597493586713062</c:v>
                </c:pt>
                <c:pt idx="70">
                  <c:v>0.14429430572472596</c:v>
                </c:pt>
                <c:pt idx="71">
                  <c:v>0.14067695806510738</c:v>
                </c:pt>
                <c:pt idx="72">
                  <c:v>0.13526159237825977</c:v>
                </c:pt>
                <c:pt idx="73">
                  <c:v>0.13370098128492233</c:v>
                </c:pt>
                <c:pt idx="74">
                  <c:v>0.1335969707913057</c:v>
                </c:pt>
                <c:pt idx="75">
                  <c:v>0.13725836661130156</c:v>
                </c:pt>
                <c:pt idx="76">
                  <c:v>0.14333027064606402</c:v>
                </c:pt>
                <c:pt idx="77">
                  <c:v>0.14348289088697203</c:v>
                </c:pt>
                <c:pt idx="78">
                  <c:v>0.14325495576155153</c:v>
                </c:pt>
                <c:pt idx="79">
                  <c:v>0.14382133229617908</c:v>
                </c:pt>
                <c:pt idx="80">
                  <c:v>0.14126841998395587</c:v>
                </c:pt>
                <c:pt idx="81">
                  <c:v>0.14071515497429946</c:v>
                </c:pt>
                <c:pt idx="82">
                  <c:v>0.14163611807833301</c:v>
                </c:pt>
                <c:pt idx="83">
                  <c:v>0.14398917972790198</c:v>
                </c:pt>
                <c:pt idx="84">
                  <c:v>0.146398792431988</c:v>
                </c:pt>
                <c:pt idx="85">
                  <c:v>0.15328757003016685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B-4539-9DBE-20CF192B1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4661695"/>
        <c:axId val="1514660735"/>
      </c:lineChart>
      <c:catAx>
        <c:axId val="1514661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660735"/>
        <c:crosses val="autoZero"/>
        <c:auto val="1"/>
        <c:lblAlgn val="ctr"/>
        <c:lblOffset val="100"/>
        <c:noMultiLvlLbl val="0"/>
      </c:catAx>
      <c:valAx>
        <c:axId val="151466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661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TWO MARXIAN RATES OF PROFIT COMPARED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424675055462194E-2"/>
          <c:y val="0.12541666666666668"/>
          <c:w val="0.88860967401899171"/>
          <c:h val="0.6304771799358414"/>
        </c:manualLayout>
      </c:layout>
      <c:lineChart>
        <c:grouping val="standard"/>
        <c:varyColors val="0"/>
        <c:ser>
          <c:idx val="0"/>
          <c:order val="0"/>
          <c:tx>
            <c:v>fixed &amp; circulating capital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Table!$C$75:$CJ$75</c:f>
              <c:numCache>
                <c:formatCode>0.0%</c:formatCode>
                <c:ptCount val="86"/>
                <c:pt idx="0">
                  <c:v>0.11726893521521554</c:v>
                </c:pt>
                <c:pt idx="1">
                  <c:v>0.12256852530949175</c:v>
                </c:pt>
                <c:pt idx="2">
                  <c:v>0.1203286247831561</c:v>
                </c:pt>
                <c:pt idx="3">
                  <c:v>0.12898806710402766</c:v>
                </c:pt>
                <c:pt idx="4">
                  <c:v>0.12298803167910813</c:v>
                </c:pt>
                <c:pt idx="5">
                  <c:v>0.12282613400946425</c:v>
                </c:pt>
                <c:pt idx="6">
                  <c:v>0.12906154339222131</c:v>
                </c:pt>
                <c:pt idx="7">
                  <c:v>0.12543988810185339</c:v>
                </c:pt>
                <c:pt idx="8">
                  <c:v>0.1189748613958309</c:v>
                </c:pt>
                <c:pt idx="9">
                  <c:v>0.12132238530455161</c:v>
                </c:pt>
                <c:pt idx="10">
                  <c:v>0.11625052363723878</c:v>
                </c:pt>
                <c:pt idx="11">
                  <c:v>0.11785944433563854</c:v>
                </c:pt>
                <c:pt idx="12">
                  <c:v>0.10859611728553618</c:v>
                </c:pt>
                <c:pt idx="13">
                  <c:v>0.10882397193107966</c:v>
                </c:pt>
                <c:pt idx="14">
                  <c:v>0.11560894827914334</c:v>
                </c:pt>
                <c:pt idx="15">
                  <c:v>0.1065691068842001</c:v>
                </c:pt>
                <c:pt idx="16">
                  <c:v>0.10262246910538876</c:v>
                </c:pt>
                <c:pt idx="17">
                  <c:v>9.9774524326410388E-2</c:v>
                </c:pt>
                <c:pt idx="18">
                  <c:v>0.10200111735019499</c:v>
                </c:pt>
                <c:pt idx="19">
                  <c:v>0.1104146638366935</c:v>
                </c:pt>
                <c:pt idx="20">
                  <c:v>0.11414016629849708</c:v>
                </c:pt>
                <c:pt idx="21">
                  <c:v>0.11614587634064293</c:v>
                </c:pt>
                <c:pt idx="22">
                  <c:v>0.1228504384482773</c:v>
                </c:pt>
                <c:pt idx="23">
                  <c:v>0.12061040848346784</c:v>
                </c:pt>
                <c:pt idx="24">
                  <c:v>0.11237166708860086</c:v>
                </c:pt>
                <c:pt idx="25">
                  <c:v>0.1201746798949774</c:v>
                </c:pt>
                <c:pt idx="26">
                  <c:v>0.12141857366301122</c:v>
                </c:pt>
                <c:pt idx="27">
                  <c:v>0.12405799378377207</c:v>
                </c:pt>
                <c:pt idx="28">
                  <c:v>0.12280792683536372</c:v>
                </c:pt>
                <c:pt idx="29">
                  <c:v>0.12425394380390865</c:v>
                </c:pt>
                <c:pt idx="30">
                  <c:v>0.12156134988068146</c:v>
                </c:pt>
                <c:pt idx="31">
                  <c:v>0.12367830955183812</c:v>
                </c:pt>
                <c:pt idx="32">
                  <c:v>0.12401744192396882</c:v>
                </c:pt>
                <c:pt idx="33">
                  <c:v>0.12320687966467787</c:v>
                </c:pt>
                <c:pt idx="34">
                  <c:v>0.12230170971164872</c:v>
                </c:pt>
                <c:pt idx="35">
                  <c:v>0.12277841512795552</c:v>
                </c:pt>
                <c:pt idx="36">
                  <c:v>0.11494515757979727</c:v>
                </c:pt>
                <c:pt idx="37">
                  <c:v>0.12132481968642907</c:v>
                </c:pt>
                <c:pt idx="38">
                  <c:v>0.12655431441355469</c:v>
                </c:pt>
                <c:pt idx="39">
                  <c:v>0.12677904365746748</c:v>
                </c:pt>
                <c:pt idx="40">
                  <c:v>0.12194304694015477</c:v>
                </c:pt>
                <c:pt idx="41">
                  <c:v>0.12071669363743028</c:v>
                </c:pt>
                <c:pt idx="42">
                  <c:v>0.12263339178330696</c:v>
                </c:pt>
                <c:pt idx="43">
                  <c:v>0.12075163633175483</c:v>
                </c:pt>
                <c:pt idx="44">
                  <c:v>0.11878284571615322</c:v>
                </c:pt>
                <c:pt idx="45">
                  <c:v>0.11440699015983576</c:v>
                </c:pt>
                <c:pt idx="46">
                  <c:v>0.11550993109960025</c:v>
                </c:pt>
                <c:pt idx="47">
                  <c:v>0.11550636631918113</c:v>
                </c:pt>
                <c:pt idx="48">
                  <c:v>0.11456355261336838</c:v>
                </c:pt>
                <c:pt idx="49">
                  <c:v>0.11539673315031732</c:v>
                </c:pt>
                <c:pt idx="50">
                  <c:v>0.11411165292496053</c:v>
                </c:pt>
                <c:pt idx="51">
                  <c:v>0.11666876374145292</c:v>
                </c:pt>
                <c:pt idx="52">
                  <c:v>0.11376269518775542</c:v>
                </c:pt>
                <c:pt idx="53">
                  <c:v>0.11691585766453881</c:v>
                </c:pt>
                <c:pt idx="54">
                  <c:v>0.11827615829666251</c:v>
                </c:pt>
                <c:pt idx="55">
                  <c:v>0.11894701923633895</c:v>
                </c:pt>
                <c:pt idx="56">
                  <c:v>0.11273625698258127</c:v>
                </c:pt>
                <c:pt idx="57">
                  <c:v>0.11328544699151459</c:v>
                </c:pt>
                <c:pt idx="58">
                  <c:v>0.11754239965753636</c:v>
                </c:pt>
                <c:pt idx="59">
                  <c:v>0.11731763711157456</c:v>
                </c:pt>
                <c:pt idx="60">
                  <c:v>0.10834506495475626</c:v>
                </c:pt>
                <c:pt idx="61">
                  <c:v>7.8347450684871492E-2</c:v>
                </c:pt>
                <c:pt idx="62">
                  <c:v>0.1014722222097635</c:v>
                </c:pt>
                <c:pt idx="63">
                  <c:v>0.10876898824848302</c:v>
                </c:pt>
                <c:pt idx="64">
                  <c:v>0.11453535221488913</c:v>
                </c:pt>
                <c:pt idx="65">
                  <c:v>0.11908754875135404</c:v>
                </c:pt>
                <c:pt idx="66">
                  <c:v>0.11885399418852112</c:v>
                </c:pt>
                <c:pt idx="67">
                  <c:v>0.12068383968822108</c:v>
                </c:pt>
                <c:pt idx="68">
                  <c:v>0.12402156224324533</c:v>
                </c:pt>
                <c:pt idx="69">
                  <c:v>0.12810907259458956</c:v>
                </c:pt>
                <c:pt idx="70">
                  <c:v>0.1254339080321456</c:v>
                </c:pt>
                <c:pt idx="71">
                  <c:v>0.12299960358917793</c:v>
                </c:pt>
                <c:pt idx="72">
                  <c:v>0.11889290886723171</c:v>
                </c:pt>
                <c:pt idx="73">
                  <c:v>0.11754225920836855</c:v>
                </c:pt>
                <c:pt idx="74">
                  <c:v>0.11832292394505095</c:v>
                </c:pt>
                <c:pt idx="75">
                  <c:v>0.12185912280569952</c:v>
                </c:pt>
                <c:pt idx="76">
                  <c:v>0.12698935808952355</c:v>
                </c:pt>
                <c:pt idx="77">
                  <c:v>0.12724592862416817</c:v>
                </c:pt>
                <c:pt idx="78">
                  <c:v>0.12741139388615283</c:v>
                </c:pt>
                <c:pt idx="79">
                  <c:v>0.12948157062246943</c:v>
                </c:pt>
                <c:pt idx="80">
                  <c:v>0.12581661513328737</c:v>
                </c:pt>
                <c:pt idx="81">
                  <c:v>0.12689485641022863</c:v>
                </c:pt>
                <c:pt idx="82">
                  <c:v>0.12848006092033501</c:v>
                </c:pt>
                <c:pt idx="83">
                  <c:v>0.1307058962583329</c:v>
                </c:pt>
                <c:pt idx="84">
                  <c:v>0.13286605736614707</c:v>
                </c:pt>
                <c:pt idx="85">
                  <c:v>0.13880675919843358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7-47E5-8CB2-9BD83BA9AD1A}"/>
            </c:ext>
          </c:extLst>
        </c:ser>
        <c:ser>
          <c:idx val="1"/>
          <c:order val="1"/>
          <c:tx>
            <c:v>constant &amp; variable capital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Table!$C$76:$CJ$76</c:f>
              <c:numCache>
                <c:formatCode>0.0%</c:formatCode>
                <c:ptCount val="86"/>
                <c:pt idx="0">
                  <c:v>0.13090518852794164</c:v>
                </c:pt>
                <c:pt idx="1">
                  <c:v>0.1373345559926567</c:v>
                </c:pt>
                <c:pt idx="2">
                  <c:v>0.13468544323949663</c:v>
                </c:pt>
                <c:pt idx="3">
                  <c:v>0.14500750152455671</c:v>
                </c:pt>
                <c:pt idx="4">
                  <c:v>0.13744551649995404</c:v>
                </c:pt>
                <c:pt idx="5">
                  <c:v>0.13707900818209345</c:v>
                </c:pt>
                <c:pt idx="6">
                  <c:v>0.14444134773035258</c:v>
                </c:pt>
                <c:pt idx="7">
                  <c:v>0.14032529284847181</c:v>
                </c:pt>
                <c:pt idx="8">
                  <c:v>0.13260396217475653</c:v>
                </c:pt>
                <c:pt idx="9">
                  <c:v>0.1352199236822067</c:v>
                </c:pt>
                <c:pt idx="10">
                  <c:v>0.12932299463911015</c:v>
                </c:pt>
                <c:pt idx="11">
                  <c:v>0.13110948127116129</c:v>
                </c:pt>
                <c:pt idx="12">
                  <c:v>0.1200268702300933</c:v>
                </c:pt>
                <c:pt idx="13">
                  <c:v>0.11985836864055699</c:v>
                </c:pt>
                <c:pt idx="14">
                  <c:v>0.12789643323512959</c:v>
                </c:pt>
                <c:pt idx="15">
                  <c:v>0.11805417940429952</c:v>
                </c:pt>
                <c:pt idx="16">
                  <c:v>0.11313776927831605</c:v>
                </c:pt>
                <c:pt idx="17">
                  <c:v>0.10999558491838857</c:v>
                </c:pt>
                <c:pt idx="18">
                  <c:v>0.11274671607727846</c:v>
                </c:pt>
                <c:pt idx="19">
                  <c:v>0.12241528349004253</c:v>
                </c:pt>
                <c:pt idx="20">
                  <c:v>0.12642160274877007</c:v>
                </c:pt>
                <c:pt idx="21">
                  <c:v>0.12898539466873804</c:v>
                </c:pt>
                <c:pt idx="22">
                  <c:v>0.13663049290051263</c:v>
                </c:pt>
                <c:pt idx="23">
                  <c:v>0.13381795111288713</c:v>
                </c:pt>
                <c:pt idx="24">
                  <c:v>0.12408774070755869</c:v>
                </c:pt>
                <c:pt idx="25">
                  <c:v>0.1330109549115388</c:v>
                </c:pt>
                <c:pt idx="26">
                  <c:v>0.13468108633044912</c:v>
                </c:pt>
                <c:pt idx="27">
                  <c:v>0.13764114105585801</c:v>
                </c:pt>
                <c:pt idx="28">
                  <c:v>0.13631461573803896</c:v>
                </c:pt>
                <c:pt idx="29">
                  <c:v>0.13817697782846022</c:v>
                </c:pt>
                <c:pt idx="30">
                  <c:v>0.13479500898664776</c:v>
                </c:pt>
                <c:pt idx="31">
                  <c:v>0.13765010193344257</c:v>
                </c:pt>
                <c:pt idx="32">
                  <c:v>0.13745390956502421</c:v>
                </c:pt>
                <c:pt idx="33">
                  <c:v>0.13667566185559912</c:v>
                </c:pt>
                <c:pt idx="34">
                  <c:v>0.13556045460525412</c:v>
                </c:pt>
                <c:pt idx="35">
                  <c:v>0.13619408434505192</c:v>
                </c:pt>
                <c:pt idx="36">
                  <c:v>0.12696732882415179</c:v>
                </c:pt>
                <c:pt idx="37">
                  <c:v>0.13431224501755076</c:v>
                </c:pt>
                <c:pt idx="38">
                  <c:v>0.14055390907794776</c:v>
                </c:pt>
                <c:pt idx="39">
                  <c:v>0.14122067449155512</c:v>
                </c:pt>
                <c:pt idx="40">
                  <c:v>0.13559791714516911</c:v>
                </c:pt>
                <c:pt idx="41">
                  <c:v>0.13412968420462582</c:v>
                </c:pt>
                <c:pt idx="42">
                  <c:v>0.13652558521050248</c:v>
                </c:pt>
                <c:pt idx="43">
                  <c:v>0.13445098023434954</c:v>
                </c:pt>
                <c:pt idx="44">
                  <c:v>0.13192803262725944</c:v>
                </c:pt>
                <c:pt idx="45">
                  <c:v>0.12675331061661579</c:v>
                </c:pt>
                <c:pt idx="46">
                  <c:v>0.12822885704506881</c:v>
                </c:pt>
                <c:pt idx="47">
                  <c:v>0.12832668524818414</c:v>
                </c:pt>
                <c:pt idx="48">
                  <c:v>0.12710073362360216</c:v>
                </c:pt>
                <c:pt idx="49">
                  <c:v>0.12818972061144637</c:v>
                </c:pt>
                <c:pt idx="50">
                  <c:v>0.1267963158616606</c:v>
                </c:pt>
                <c:pt idx="51">
                  <c:v>0.12982538234890997</c:v>
                </c:pt>
                <c:pt idx="52">
                  <c:v>0.12621656038659551</c:v>
                </c:pt>
                <c:pt idx="53">
                  <c:v>0.12993587501598505</c:v>
                </c:pt>
                <c:pt idx="54">
                  <c:v>0.13166086641222766</c:v>
                </c:pt>
                <c:pt idx="55">
                  <c:v>0.1324747557261011</c:v>
                </c:pt>
                <c:pt idx="56">
                  <c:v>0.12520596583663235</c:v>
                </c:pt>
                <c:pt idx="57">
                  <c:v>0.12591049259912468</c:v>
                </c:pt>
                <c:pt idx="58">
                  <c:v>0.13091390952401291</c:v>
                </c:pt>
                <c:pt idx="59">
                  <c:v>0.13067418912223788</c:v>
                </c:pt>
                <c:pt idx="60">
                  <c:v>0.12055245982154328</c:v>
                </c:pt>
                <c:pt idx="61">
                  <c:v>8.5812661003983964E-2</c:v>
                </c:pt>
                <c:pt idx="62">
                  <c:v>0.11230145555229304</c:v>
                </c:pt>
                <c:pt idx="63">
                  <c:v>0.1209084858432722</c:v>
                </c:pt>
                <c:pt idx="64">
                  <c:v>0.12694345821168787</c:v>
                </c:pt>
                <c:pt idx="65">
                  <c:v>0.13226016694064033</c:v>
                </c:pt>
                <c:pt idx="66">
                  <c:v>0.13208802212945006</c:v>
                </c:pt>
                <c:pt idx="67">
                  <c:v>0.13389042756277356</c:v>
                </c:pt>
                <c:pt idx="68">
                  <c:v>0.13725722476732893</c:v>
                </c:pt>
                <c:pt idx="69">
                  <c:v>0.14153673258097874</c:v>
                </c:pt>
                <c:pt idx="70">
                  <c:v>0.1387773064284096</c:v>
                </c:pt>
                <c:pt idx="71">
                  <c:v>0.13587575584639805</c:v>
                </c:pt>
                <c:pt idx="72">
                  <c:v>0.13159598887472609</c:v>
                </c:pt>
                <c:pt idx="73">
                  <c:v>0.13031904287109877</c:v>
                </c:pt>
                <c:pt idx="74">
                  <c:v>0.13110473301840217</c:v>
                </c:pt>
                <c:pt idx="75">
                  <c:v>0.13531685408621405</c:v>
                </c:pt>
                <c:pt idx="76">
                  <c:v>0.14151359498174082</c:v>
                </c:pt>
                <c:pt idx="77">
                  <c:v>0.14146325596545536</c:v>
                </c:pt>
                <c:pt idx="78">
                  <c:v>0.14132917925888616</c:v>
                </c:pt>
                <c:pt idx="79">
                  <c:v>0.14380883667984076</c:v>
                </c:pt>
                <c:pt idx="80">
                  <c:v>0.13903290740499208</c:v>
                </c:pt>
                <c:pt idx="81">
                  <c:v>0.14064527783194664</c:v>
                </c:pt>
                <c:pt idx="82">
                  <c:v>0.14289996443954756</c:v>
                </c:pt>
                <c:pt idx="83">
                  <c:v>0.14591389735903665</c:v>
                </c:pt>
                <c:pt idx="84">
                  <c:v>0.14857250364047753</c:v>
                </c:pt>
                <c:pt idx="85">
                  <c:v>0.15561234151309308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7-47E5-8CB2-9BD83BA9A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8419471"/>
        <c:axId val="1258426671"/>
      </c:lineChart>
      <c:catAx>
        <c:axId val="1258419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8426671"/>
        <c:crosses val="autoZero"/>
        <c:auto val="1"/>
        <c:lblAlgn val="ctr"/>
        <c:lblOffset val="100"/>
        <c:noMultiLvlLbl val="0"/>
      </c:catAx>
      <c:valAx>
        <c:axId val="1258426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8419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776087081166665E-2"/>
          <c:y val="0.90161927675707199"/>
          <c:w val="0.922555274752901"/>
          <c:h val="9.8380723242927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FIXED CAPITAL PRICE ADJUSTED </a:t>
            </a:r>
          </a:p>
        </c:rich>
      </c:tx>
      <c:layout>
        <c:manualLayout>
          <c:xMode val="edge"/>
          <c:yMode val="edge"/>
          <c:x val="0.278307295075884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59635075888683"/>
          <c:y val="0.11615740740740743"/>
          <c:w val="0.81422495515137316"/>
          <c:h val="0.69913641003207927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Table!$C$66:$CJ$66</c:f>
              <c:numCache>
                <c:formatCode>0.0</c:formatCode>
                <c:ptCount val="86"/>
                <c:pt idx="0" formatCode="General">
                  <c:v>10496.8</c:v>
                </c:pt>
                <c:pt idx="1">
                  <c:v>10416.738594030261</c:v>
                </c:pt>
                <c:pt idx="2">
                  <c:v>10298.687171489337</c:v>
                </c:pt>
                <c:pt idx="3">
                  <c:v>10250.96029939823</c:v>
                </c:pt>
                <c:pt idx="4">
                  <c:v>11010.167086294416</c:v>
                </c:pt>
                <c:pt idx="5">
                  <c:v>10916.546394924619</c:v>
                </c:pt>
                <c:pt idx="6">
                  <c:v>10848.073621446702</c:v>
                </c:pt>
                <c:pt idx="7">
                  <c:v>10846.700847232938</c:v>
                </c:pt>
                <c:pt idx="8">
                  <c:v>11372.125163797045</c:v>
                </c:pt>
                <c:pt idx="9">
                  <c:v>11283.600003541183</c:v>
                </c:pt>
                <c:pt idx="10">
                  <c:v>11213.5355800216</c:v>
                </c:pt>
                <c:pt idx="11">
                  <c:v>11200.332319365707</c:v>
                </c:pt>
                <c:pt idx="12">
                  <c:v>11893.090693490005</c:v>
                </c:pt>
                <c:pt idx="13">
                  <c:v>11851.372655207266</c:v>
                </c:pt>
                <c:pt idx="14">
                  <c:v>11756.766849075617</c:v>
                </c:pt>
                <c:pt idx="15">
                  <c:v>11579.322749028506</c:v>
                </c:pt>
                <c:pt idx="16">
                  <c:v>11205.250021491272</c:v>
                </c:pt>
                <c:pt idx="17">
                  <c:v>11276.79042987353</c:v>
                </c:pt>
                <c:pt idx="18">
                  <c:v>11316.695345448181</c:v>
                </c:pt>
                <c:pt idx="19">
                  <c:v>11321.865432496195</c:v>
                </c:pt>
                <c:pt idx="20">
                  <c:v>11632.023210465051</c:v>
                </c:pt>
                <c:pt idx="21">
                  <c:v>11535.772475328769</c:v>
                </c:pt>
                <c:pt idx="22">
                  <c:v>11464.824957317009</c:v>
                </c:pt>
                <c:pt idx="23">
                  <c:v>11360.123184791151</c:v>
                </c:pt>
                <c:pt idx="24">
                  <c:v>11906.528217614643</c:v>
                </c:pt>
                <c:pt idx="25">
                  <c:v>11846.835494393477</c:v>
                </c:pt>
                <c:pt idx="26">
                  <c:v>11744.13825680391</c:v>
                </c:pt>
                <c:pt idx="27">
                  <c:v>11735.842437425277</c:v>
                </c:pt>
                <c:pt idx="28">
                  <c:v>12109.080353165837</c:v>
                </c:pt>
                <c:pt idx="29">
                  <c:v>12041.635538954455</c:v>
                </c:pt>
                <c:pt idx="30">
                  <c:v>11926.771715996139</c:v>
                </c:pt>
                <c:pt idx="31">
                  <c:v>11877.495573918108</c:v>
                </c:pt>
                <c:pt idx="32">
                  <c:v>12393.55431915939</c:v>
                </c:pt>
                <c:pt idx="33">
                  <c:v>12396.052696768891</c:v>
                </c:pt>
                <c:pt idx="34">
                  <c:v>12291.072576831397</c:v>
                </c:pt>
                <c:pt idx="35">
                  <c:v>12214.470687466668</c:v>
                </c:pt>
                <c:pt idx="36">
                  <c:v>12836.229623988511</c:v>
                </c:pt>
                <c:pt idx="37">
                  <c:v>12719.444410021326</c:v>
                </c:pt>
                <c:pt idx="38">
                  <c:v>12649.5953299834</c:v>
                </c:pt>
                <c:pt idx="39">
                  <c:v>12646.080095492465</c:v>
                </c:pt>
                <c:pt idx="40">
                  <c:v>12937.181695533543</c:v>
                </c:pt>
                <c:pt idx="41">
                  <c:v>12820.685393122094</c:v>
                </c:pt>
                <c:pt idx="42">
                  <c:v>12768.712938966044</c:v>
                </c:pt>
                <c:pt idx="43">
                  <c:v>12738.121513460277</c:v>
                </c:pt>
                <c:pt idx="44">
                  <c:v>13157.69194665521</c:v>
                </c:pt>
                <c:pt idx="45">
                  <c:v>13049.367637060708</c:v>
                </c:pt>
                <c:pt idx="46">
                  <c:v>13063.715535643289</c:v>
                </c:pt>
                <c:pt idx="47">
                  <c:v>12988.829924198104</c:v>
                </c:pt>
                <c:pt idx="48">
                  <c:v>13376.265947210171</c:v>
                </c:pt>
                <c:pt idx="49">
                  <c:v>13378.214019144865</c:v>
                </c:pt>
                <c:pt idx="50">
                  <c:v>13278.445522181026</c:v>
                </c:pt>
                <c:pt idx="51">
                  <c:v>13180.126485178611</c:v>
                </c:pt>
                <c:pt idx="52">
                  <c:v>13823.505227008498</c:v>
                </c:pt>
                <c:pt idx="53">
                  <c:v>13652.871086413968</c:v>
                </c:pt>
                <c:pt idx="54">
                  <c:v>13672.397989096698</c:v>
                </c:pt>
                <c:pt idx="55">
                  <c:v>13684.046328557315</c:v>
                </c:pt>
                <c:pt idx="56">
                  <c:v>14168.591101363918</c:v>
                </c:pt>
                <c:pt idx="57">
                  <c:v>14114.501508816758</c:v>
                </c:pt>
                <c:pt idx="58">
                  <c:v>13999.412812896944</c:v>
                </c:pt>
                <c:pt idx="59">
                  <c:v>13984.870626270242</c:v>
                </c:pt>
                <c:pt idx="60">
                  <c:v>14021.338297410093</c:v>
                </c:pt>
                <c:pt idx="61">
                  <c:v>14114.828455111949</c:v>
                </c:pt>
                <c:pt idx="62">
                  <c:v>13873.344033292233</c:v>
                </c:pt>
                <c:pt idx="63">
                  <c:v>14060.477887126657</c:v>
                </c:pt>
                <c:pt idx="64">
                  <c:v>14751.988777666589</c:v>
                </c:pt>
                <c:pt idx="65">
                  <c:v>14674.370365933026</c:v>
                </c:pt>
                <c:pt idx="66">
                  <c:v>14757.642767964073</c:v>
                </c:pt>
                <c:pt idx="67">
                  <c:v>14801.672569987484</c:v>
                </c:pt>
                <c:pt idx="68">
                  <c:v>14873.895364019774</c:v>
                </c:pt>
                <c:pt idx="69">
                  <c:v>14926.107047346497</c:v>
                </c:pt>
                <c:pt idx="70">
                  <c:v>15249.445705632825</c:v>
                </c:pt>
                <c:pt idx="71">
                  <c:v>15406.170912304266</c:v>
                </c:pt>
                <c:pt idx="72">
                  <c:v>15553.137953851548</c:v>
                </c:pt>
                <c:pt idx="73">
                  <c:v>15580.250339852473</c:v>
                </c:pt>
                <c:pt idx="74">
                  <c:v>15653.077432164131</c:v>
                </c:pt>
                <c:pt idx="75">
                  <c:v>15595.153896529144</c:v>
                </c:pt>
                <c:pt idx="76">
                  <c:v>15602.894412356414</c:v>
                </c:pt>
                <c:pt idx="77">
                  <c:v>15725.937904269082</c:v>
                </c:pt>
                <c:pt idx="78">
                  <c:v>15886.942469295411</c:v>
                </c:pt>
                <c:pt idx="79">
                  <c:v>15770.558050032072</c:v>
                </c:pt>
                <c:pt idx="80">
                  <c:v>16032.515650951835</c:v>
                </c:pt>
                <c:pt idx="81">
                  <c:v>15878.778297710891</c:v>
                </c:pt>
                <c:pt idx="82">
                  <c:v>16087.945413191812</c:v>
                </c:pt>
                <c:pt idx="83">
                  <c:v>16021.717361371886</c:v>
                </c:pt>
                <c:pt idx="84">
                  <c:v>16123.170429173901</c:v>
                </c:pt>
                <c:pt idx="85">
                  <c:v>16183.88983670485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2-4165-9DE1-C94187D4C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49791"/>
        <c:axId val="7752191"/>
      </c:lineChart>
      <c:catAx>
        <c:axId val="7749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2191"/>
        <c:crosses val="autoZero"/>
        <c:auto val="1"/>
        <c:lblAlgn val="ctr"/>
        <c:lblOffset val="100"/>
        <c:noMultiLvlLbl val="0"/>
      </c:catAx>
      <c:valAx>
        <c:axId val="775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 billions of $s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49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VARIABLE CAPITAL + INVENTORIES SHARE OF CIRCULATING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636826068815895E-2"/>
          <c:y val="0.12800925925925924"/>
          <c:w val="0.88816527786056232"/>
          <c:h val="0.721635680956547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Table!$C$70:$CJ$70</c:f>
              <c:numCache>
                <c:formatCode>0.0%</c:formatCode>
                <c:ptCount val="86"/>
                <c:pt idx="0">
                  <c:v>0.59129205053733669</c:v>
                </c:pt>
                <c:pt idx="1">
                  <c:v>0.58316987871921866</c:v>
                </c:pt>
                <c:pt idx="2">
                  <c:v>0.58991920257908304</c:v>
                </c:pt>
                <c:pt idx="3">
                  <c:v>0.58190710428846038</c:v>
                </c:pt>
                <c:pt idx="4">
                  <c:v>0.58511204273787898</c:v>
                </c:pt>
                <c:pt idx="5">
                  <c:v>0.59166532896291402</c:v>
                </c:pt>
                <c:pt idx="6">
                  <c:v>0.58651291667347849</c:v>
                </c:pt>
                <c:pt idx="7">
                  <c:v>0.59136133321819861</c:v>
                </c:pt>
                <c:pt idx="8">
                  <c:v>0.59212827775039367</c:v>
                </c:pt>
                <c:pt idx="9">
                  <c:v>0.59435431503548108</c:v>
                </c:pt>
                <c:pt idx="10">
                  <c:v>0.59940855464752241</c:v>
                </c:pt>
                <c:pt idx="11">
                  <c:v>0.60224070071424818</c:v>
                </c:pt>
                <c:pt idx="12">
                  <c:v>0.60598242416159198</c:v>
                </c:pt>
                <c:pt idx="13">
                  <c:v>0.61908409672291798</c:v>
                </c:pt>
                <c:pt idx="14">
                  <c:v>0.6070620805673288</c:v>
                </c:pt>
                <c:pt idx="15">
                  <c:v>0.59983900385712452</c:v>
                </c:pt>
                <c:pt idx="16">
                  <c:v>0.61273606784651213</c:v>
                </c:pt>
                <c:pt idx="17">
                  <c:v>0.61141139003428169</c:v>
                </c:pt>
                <c:pt idx="18">
                  <c:v>0.60079508217357269</c:v>
                </c:pt>
                <c:pt idx="19">
                  <c:v>0.59470242197226719</c:v>
                </c:pt>
                <c:pt idx="20">
                  <c:v>0.59000468552239316</c:v>
                </c:pt>
                <c:pt idx="21">
                  <c:v>0.58451039286406137</c:v>
                </c:pt>
                <c:pt idx="22">
                  <c:v>0.5846852061329344</c:v>
                </c:pt>
                <c:pt idx="23">
                  <c:v>0.59424153243076838</c:v>
                </c:pt>
                <c:pt idx="24">
                  <c:v>0.60009030361002313</c:v>
                </c:pt>
                <c:pt idx="25">
                  <c:v>0.59630594811083748</c:v>
                </c:pt>
                <c:pt idx="26">
                  <c:v>0.59133659351290579</c:v>
                </c:pt>
                <c:pt idx="27">
                  <c:v>0.59162752283575348</c:v>
                </c:pt>
                <c:pt idx="28">
                  <c:v>0.58808524657704253</c:v>
                </c:pt>
                <c:pt idx="29">
                  <c:v>0.58497002141333376</c:v>
                </c:pt>
                <c:pt idx="30">
                  <c:v>0.59522772203695851</c:v>
                </c:pt>
                <c:pt idx="31">
                  <c:v>0.58738050646760742</c:v>
                </c:pt>
                <c:pt idx="32">
                  <c:v>0.59360906661788215</c:v>
                </c:pt>
                <c:pt idx="33">
                  <c:v>0.59244363020817026</c:v>
                </c:pt>
                <c:pt idx="34">
                  <c:v>0.59671200539648483</c:v>
                </c:pt>
                <c:pt idx="35">
                  <c:v>0.59753640255715823</c:v>
                </c:pt>
                <c:pt idx="36">
                  <c:v>0.60123330905875527</c:v>
                </c:pt>
                <c:pt idx="37">
                  <c:v>0.59923544776075566</c:v>
                </c:pt>
                <c:pt idx="38">
                  <c:v>0.59388454890187359</c:v>
                </c:pt>
                <c:pt idx="39">
                  <c:v>0.58809717323191701</c:v>
                </c:pt>
                <c:pt idx="40">
                  <c:v>0.5918999134294618</c:v>
                </c:pt>
                <c:pt idx="41">
                  <c:v>0.5969411832969107</c:v>
                </c:pt>
                <c:pt idx="42">
                  <c:v>0.59372902518396087</c:v>
                </c:pt>
                <c:pt idx="43">
                  <c:v>0.59456508746542347</c:v>
                </c:pt>
                <c:pt idx="44">
                  <c:v>0.59600278912148275</c:v>
                </c:pt>
                <c:pt idx="45">
                  <c:v>0.60490823225246615</c:v>
                </c:pt>
                <c:pt idx="46">
                  <c:v>0.60035963013696503</c:v>
                </c:pt>
                <c:pt idx="47">
                  <c:v>0.6006252887579101</c:v>
                </c:pt>
                <c:pt idx="48">
                  <c:v>0.59974176958898462</c:v>
                </c:pt>
                <c:pt idx="49">
                  <c:v>0.59865259525862835</c:v>
                </c:pt>
                <c:pt idx="50">
                  <c:v>0.60090600270690009</c:v>
                </c:pt>
                <c:pt idx="51">
                  <c:v>0.60079257075970627</c:v>
                </c:pt>
                <c:pt idx="52">
                  <c:v>0.60086970151781371</c:v>
                </c:pt>
                <c:pt idx="53">
                  <c:v>0.59880411009775314</c:v>
                </c:pt>
                <c:pt idx="54">
                  <c:v>0.59705127848664741</c:v>
                </c:pt>
                <c:pt idx="55">
                  <c:v>0.59836159700020775</c:v>
                </c:pt>
                <c:pt idx="56">
                  <c:v>0.59906207816093893</c:v>
                </c:pt>
                <c:pt idx="57">
                  <c:v>0.59923771059004516</c:v>
                </c:pt>
                <c:pt idx="58">
                  <c:v>0.59539894751652289</c:v>
                </c:pt>
                <c:pt idx="59">
                  <c:v>0.59813502560466847</c:v>
                </c:pt>
                <c:pt idx="60">
                  <c:v>0.60015836971219438</c:v>
                </c:pt>
                <c:pt idx="61">
                  <c:v>0.62922864498789366</c:v>
                </c:pt>
                <c:pt idx="62">
                  <c:v>0.61058994144195267</c:v>
                </c:pt>
                <c:pt idx="63">
                  <c:v>0.6042230561584564</c:v>
                </c:pt>
                <c:pt idx="64">
                  <c:v>0.60277735375273001</c:v>
                </c:pt>
                <c:pt idx="65">
                  <c:v>0.60029662708387888</c:v>
                </c:pt>
                <c:pt idx="66">
                  <c:v>0.60140996826747983</c:v>
                </c:pt>
                <c:pt idx="67">
                  <c:v>0.61042063241406352</c:v>
                </c:pt>
                <c:pt idx="68">
                  <c:v>0.61661003059876929</c:v>
                </c:pt>
                <c:pt idx="69">
                  <c:v>0.62092401341426151</c:v>
                </c:pt>
                <c:pt idx="70">
                  <c:v>0.61388941157842403</c:v>
                </c:pt>
                <c:pt idx="71">
                  <c:v>0.61786850119451864</c:v>
                </c:pt>
                <c:pt idx="72">
                  <c:v>0.61211981690258754</c:v>
                </c:pt>
                <c:pt idx="73">
                  <c:v>0.60724900507601154</c:v>
                </c:pt>
                <c:pt idx="74">
                  <c:v>0.61158678489164842</c:v>
                </c:pt>
                <c:pt idx="75">
                  <c:v>0.60667079323055972</c:v>
                </c:pt>
                <c:pt idx="76">
                  <c:v>0.59880239684038483</c:v>
                </c:pt>
                <c:pt idx="77">
                  <c:v>0.6088560841223345</c:v>
                </c:pt>
                <c:pt idx="78">
                  <c:v>0.61511527740520189</c:v>
                </c:pt>
                <c:pt idx="79">
                  <c:v>0.61361648083662168</c:v>
                </c:pt>
                <c:pt idx="80">
                  <c:v>0.62863534368211094</c:v>
                </c:pt>
                <c:pt idx="81">
                  <c:v>0.61989615097242146</c:v>
                </c:pt>
                <c:pt idx="82">
                  <c:v>0.60770476272716334</c:v>
                </c:pt>
                <c:pt idx="83">
                  <c:v>0.59985394108805556</c:v>
                </c:pt>
                <c:pt idx="84">
                  <c:v>0.59276745196931779</c:v>
                </c:pt>
                <c:pt idx="85">
                  <c:v>0.58402873089804253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0-49B8-8C72-0A95DA422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4951471"/>
        <c:axId val="1084961551"/>
      </c:lineChart>
      <c:catAx>
        <c:axId val="108495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961551"/>
        <c:crosses val="autoZero"/>
        <c:auto val="1"/>
        <c:lblAlgn val="ctr"/>
        <c:lblOffset val="100"/>
        <c:noMultiLvlLbl val="0"/>
      </c:catAx>
      <c:valAx>
        <c:axId val="108496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951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/>
              <a:t>US RATES OF PROFIT up to Q2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306782463136929E-2"/>
          <c:y val="0.12360077274813829"/>
          <c:w val="0.90209372556036926"/>
          <c:h val="0.70362124311233887"/>
        </c:manualLayout>
      </c:layout>
      <c:lineChart>
        <c:grouping val="standard"/>
        <c:varyColors val="0"/>
        <c:ser>
          <c:idx val="0"/>
          <c:order val="0"/>
          <c:tx>
            <c:v>net surplus/fixed &amp; circulating capital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Table!$C$75:$CJ$75</c:f>
              <c:numCache>
                <c:formatCode>0.0%</c:formatCode>
                <c:ptCount val="86"/>
                <c:pt idx="0">
                  <c:v>0.11726893521521554</c:v>
                </c:pt>
                <c:pt idx="1">
                  <c:v>0.12256852530949175</c:v>
                </c:pt>
                <c:pt idx="2">
                  <c:v>0.1203286247831561</c:v>
                </c:pt>
                <c:pt idx="3">
                  <c:v>0.12898806710402766</c:v>
                </c:pt>
                <c:pt idx="4">
                  <c:v>0.12298803167910813</c:v>
                </c:pt>
                <c:pt idx="5">
                  <c:v>0.12282613400946425</c:v>
                </c:pt>
                <c:pt idx="6">
                  <c:v>0.12906154339222131</c:v>
                </c:pt>
                <c:pt idx="7">
                  <c:v>0.12543988810185339</c:v>
                </c:pt>
                <c:pt idx="8">
                  <c:v>0.1189748613958309</c:v>
                </c:pt>
                <c:pt idx="9">
                  <c:v>0.12132238530455161</c:v>
                </c:pt>
                <c:pt idx="10">
                  <c:v>0.11625052363723878</c:v>
                </c:pt>
                <c:pt idx="11">
                  <c:v>0.11785944433563854</c:v>
                </c:pt>
                <c:pt idx="12">
                  <c:v>0.10859611728553618</c:v>
                </c:pt>
                <c:pt idx="13">
                  <c:v>0.10882397193107966</c:v>
                </c:pt>
                <c:pt idx="14">
                  <c:v>0.11560894827914334</c:v>
                </c:pt>
                <c:pt idx="15">
                  <c:v>0.1065691068842001</c:v>
                </c:pt>
                <c:pt idx="16">
                  <c:v>0.10262246910538876</c:v>
                </c:pt>
                <c:pt idx="17">
                  <c:v>9.9774524326410388E-2</c:v>
                </c:pt>
                <c:pt idx="18">
                  <c:v>0.10200111735019499</c:v>
                </c:pt>
                <c:pt idx="19">
                  <c:v>0.1104146638366935</c:v>
                </c:pt>
                <c:pt idx="20">
                  <c:v>0.11414016629849708</c:v>
                </c:pt>
                <c:pt idx="21">
                  <c:v>0.11614587634064293</c:v>
                </c:pt>
                <c:pt idx="22">
                  <c:v>0.1228504384482773</c:v>
                </c:pt>
                <c:pt idx="23">
                  <c:v>0.12061040848346784</c:v>
                </c:pt>
                <c:pt idx="24">
                  <c:v>0.11237166708860086</c:v>
                </c:pt>
                <c:pt idx="25">
                  <c:v>0.1201746798949774</c:v>
                </c:pt>
                <c:pt idx="26">
                  <c:v>0.12141857366301122</c:v>
                </c:pt>
                <c:pt idx="27">
                  <c:v>0.12405799378377207</c:v>
                </c:pt>
                <c:pt idx="28">
                  <c:v>0.12280792683536372</c:v>
                </c:pt>
                <c:pt idx="29">
                  <c:v>0.12425394380390865</c:v>
                </c:pt>
                <c:pt idx="30">
                  <c:v>0.12156134988068146</c:v>
                </c:pt>
                <c:pt idx="31">
                  <c:v>0.12367830955183812</c:v>
                </c:pt>
                <c:pt idx="32">
                  <c:v>0.12401744192396882</c:v>
                </c:pt>
                <c:pt idx="33">
                  <c:v>0.12320687966467787</c:v>
                </c:pt>
                <c:pt idx="34">
                  <c:v>0.12230170971164872</c:v>
                </c:pt>
                <c:pt idx="35">
                  <c:v>0.12277841512795552</c:v>
                </c:pt>
                <c:pt idx="36">
                  <c:v>0.11494515757979727</c:v>
                </c:pt>
                <c:pt idx="37">
                  <c:v>0.12132481968642907</c:v>
                </c:pt>
                <c:pt idx="38">
                  <c:v>0.12655431441355469</c:v>
                </c:pt>
                <c:pt idx="39">
                  <c:v>0.12677904365746748</c:v>
                </c:pt>
                <c:pt idx="40">
                  <c:v>0.12194304694015477</c:v>
                </c:pt>
                <c:pt idx="41">
                  <c:v>0.12071669363743028</c:v>
                </c:pt>
                <c:pt idx="42">
                  <c:v>0.12263339178330696</c:v>
                </c:pt>
                <c:pt idx="43">
                  <c:v>0.12075163633175483</c:v>
                </c:pt>
                <c:pt idx="44">
                  <c:v>0.11878284571615322</c:v>
                </c:pt>
                <c:pt idx="45">
                  <c:v>0.11440699015983576</c:v>
                </c:pt>
                <c:pt idx="46">
                  <c:v>0.11550993109960025</c:v>
                </c:pt>
                <c:pt idx="47">
                  <c:v>0.11550636631918113</c:v>
                </c:pt>
                <c:pt idx="48">
                  <c:v>0.11456355261336838</c:v>
                </c:pt>
                <c:pt idx="49">
                  <c:v>0.11539673315031732</c:v>
                </c:pt>
                <c:pt idx="50">
                  <c:v>0.11411165292496053</c:v>
                </c:pt>
                <c:pt idx="51">
                  <c:v>0.11666876374145292</c:v>
                </c:pt>
                <c:pt idx="52">
                  <c:v>0.11376269518775542</c:v>
                </c:pt>
                <c:pt idx="53">
                  <c:v>0.11691585766453881</c:v>
                </c:pt>
                <c:pt idx="54">
                  <c:v>0.11827615829666251</c:v>
                </c:pt>
                <c:pt idx="55">
                  <c:v>0.11894701923633895</c:v>
                </c:pt>
                <c:pt idx="56">
                  <c:v>0.11273625698258127</c:v>
                </c:pt>
                <c:pt idx="57">
                  <c:v>0.11328544699151459</c:v>
                </c:pt>
                <c:pt idx="58">
                  <c:v>0.11754239965753636</c:v>
                </c:pt>
                <c:pt idx="59">
                  <c:v>0.11731763711157456</c:v>
                </c:pt>
                <c:pt idx="60">
                  <c:v>0.10834506495475626</c:v>
                </c:pt>
                <c:pt idx="61">
                  <c:v>7.8347450684871492E-2</c:v>
                </c:pt>
                <c:pt idx="62">
                  <c:v>0.1014722222097635</c:v>
                </c:pt>
                <c:pt idx="63">
                  <c:v>0.10876898824848302</c:v>
                </c:pt>
                <c:pt idx="64">
                  <c:v>0.11453535221488913</c:v>
                </c:pt>
                <c:pt idx="65">
                  <c:v>0.11908754875135404</c:v>
                </c:pt>
                <c:pt idx="66">
                  <c:v>0.11885399418852112</c:v>
                </c:pt>
                <c:pt idx="67">
                  <c:v>0.12068383968822108</c:v>
                </c:pt>
                <c:pt idx="68">
                  <c:v>0.12402156224324533</c:v>
                </c:pt>
                <c:pt idx="69">
                  <c:v>0.12810907259458956</c:v>
                </c:pt>
                <c:pt idx="70">
                  <c:v>0.1254339080321456</c:v>
                </c:pt>
                <c:pt idx="71">
                  <c:v>0.12299960358917793</c:v>
                </c:pt>
                <c:pt idx="72">
                  <c:v>0.11889290886723171</c:v>
                </c:pt>
                <c:pt idx="73">
                  <c:v>0.11754225920836855</c:v>
                </c:pt>
                <c:pt idx="74">
                  <c:v>0.11832292394505095</c:v>
                </c:pt>
                <c:pt idx="75">
                  <c:v>0.12185912280569952</c:v>
                </c:pt>
                <c:pt idx="76">
                  <c:v>0.12698935808952355</c:v>
                </c:pt>
                <c:pt idx="77">
                  <c:v>0.12724592862416817</c:v>
                </c:pt>
                <c:pt idx="78">
                  <c:v>0.12741139388615283</c:v>
                </c:pt>
                <c:pt idx="79">
                  <c:v>0.12948157062246943</c:v>
                </c:pt>
                <c:pt idx="80">
                  <c:v>0.12581661513328737</c:v>
                </c:pt>
                <c:pt idx="81">
                  <c:v>0.12689485641022863</c:v>
                </c:pt>
                <c:pt idx="82">
                  <c:v>0.12848006092033501</c:v>
                </c:pt>
                <c:pt idx="83">
                  <c:v>0.1307058962583329</c:v>
                </c:pt>
                <c:pt idx="84">
                  <c:v>0.13286605736614707</c:v>
                </c:pt>
                <c:pt idx="85">
                  <c:v>0.13880675919843358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C-4204-A3DE-A914619ADF12}"/>
            </c:ext>
          </c:extLst>
        </c:ser>
        <c:ser>
          <c:idx val="1"/>
          <c:order val="1"/>
          <c:tx>
            <c:v>pre-tax profits/fixed and circulating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Table!$C$71:$CJ$71</c:f>
              <c:numCache>
                <c:formatCode>0.0%</c:formatCode>
                <c:ptCount val="86"/>
                <c:pt idx="0">
                  <c:v>6.925397893218177E-2</c:v>
                </c:pt>
                <c:pt idx="1">
                  <c:v>7.2793177131839693E-2</c:v>
                </c:pt>
                <c:pt idx="2">
                  <c:v>7.1504828766084785E-2</c:v>
                </c:pt>
                <c:pt idx="3">
                  <c:v>8.1176546306474515E-2</c:v>
                </c:pt>
                <c:pt idx="4">
                  <c:v>7.6964497959779721E-2</c:v>
                </c:pt>
                <c:pt idx="5">
                  <c:v>7.8800688786979461E-2</c:v>
                </c:pt>
                <c:pt idx="6">
                  <c:v>8.370198600846418E-2</c:v>
                </c:pt>
                <c:pt idx="7">
                  <c:v>7.7689908341948499E-2</c:v>
                </c:pt>
                <c:pt idx="8">
                  <c:v>7.3103456480234905E-2</c:v>
                </c:pt>
                <c:pt idx="9">
                  <c:v>7.4152530909266184E-2</c:v>
                </c:pt>
                <c:pt idx="10">
                  <c:v>6.6009190452457261E-2</c:v>
                </c:pt>
                <c:pt idx="11">
                  <c:v>6.8587476001447101E-2</c:v>
                </c:pt>
                <c:pt idx="12">
                  <c:v>5.7588400538556822E-2</c:v>
                </c:pt>
                <c:pt idx="13">
                  <c:v>5.9268980405017928E-2</c:v>
                </c:pt>
                <c:pt idx="14">
                  <c:v>6.1153616006108864E-2</c:v>
                </c:pt>
                <c:pt idx="15">
                  <c:v>3.774606336758779E-2</c:v>
                </c:pt>
                <c:pt idx="16">
                  <c:v>4.1216669415277796E-2</c:v>
                </c:pt>
                <c:pt idx="17">
                  <c:v>4.2268617950746407E-2</c:v>
                </c:pt>
                <c:pt idx="18">
                  <c:v>4.6881282782108846E-2</c:v>
                </c:pt>
                <c:pt idx="19">
                  <c:v>5.7456892576489157E-2</c:v>
                </c:pt>
                <c:pt idx="20">
                  <c:v>6.0964950188884467E-2</c:v>
                </c:pt>
                <c:pt idx="21">
                  <c:v>6.2019700370697699E-2</c:v>
                </c:pt>
                <c:pt idx="22">
                  <c:v>6.5148049388447621E-2</c:v>
                </c:pt>
                <c:pt idx="23">
                  <c:v>6.2229178167799527E-2</c:v>
                </c:pt>
                <c:pt idx="24">
                  <c:v>5.6313547971208223E-2</c:v>
                </c:pt>
                <c:pt idx="25">
                  <c:v>6.0517060267052947E-2</c:v>
                </c:pt>
                <c:pt idx="26">
                  <c:v>5.9124438299393671E-2</c:v>
                </c:pt>
                <c:pt idx="27">
                  <c:v>5.9887734281155944E-2</c:v>
                </c:pt>
                <c:pt idx="28">
                  <c:v>7.0801306994461327E-2</c:v>
                </c:pt>
                <c:pt idx="29">
                  <c:v>6.9789361769542133E-2</c:v>
                </c:pt>
                <c:pt idx="30">
                  <c:v>6.9599384500165049E-2</c:v>
                </c:pt>
                <c:pt idx="31">
                  <c:v>7.0077168052011779E-2</c:v>
                </c:pt>
                <c:pt idx="32">
                  <c:v>7.0557323599028873E-2</c:v>
                </c:pt>
                <c:pt idx="33">
                  <c:v>6.9371034201917439E-2</c:v>
                </c:pt>
                <c:pt idx="34">
                  <c:v>6.9471248581253572E-2</c:v>
                </c:pt>
                <c:pt idx="35">
                  <c:v>7.0119008538032518E-2</c:v>
                </c:pt>
                <c:pt idx="36">
                  <c:v>6.5927297011568881E-2</c:v>
                </c:pt>
                <c:pt idx="37">
                  <c:v>6.9597183386013589E-2</c:v>
                </c:pt>
                <c:pt idx="38">
                  <c:v>7.3142711013638576E-2</c:v>
                </c:pt>
                <c:pt idx="39">
                  <c:v>7.1909168225253298E-2</c:v>
                </c:pt>
                <c:pt idx="40">
                  <c:v>6.5514461641098629E-2</c:v>
                </c:pt>
                <c:pt idx="41">
                  <c:v>6.6264996266460735E-2</c:v>
                </c:pt>
                <c:pt idx="42">
                  <c:v>6.6371252113788359E-2</c:v>
                </c:pt>
                <c:pt idx="43">
                  <c:v>5.9379087426679779E-2</c:v>
                </c:pt>
                <c:pt idx="44">
                  <c:v>6.233899367306759E-2</c:v>
                </c:pt>
                <c:pt idx="45">
                  <c:v>6.2668797157617043E-2</c:v>
                </c:pt>
                <c:pt idx="46">
                  <c:v>6.1567525098662881E-2</c:v>
                </c:pt>
                <c:pt idx="47">
                  <c:v>6.0611645502861244E-2</c:v>
                </c:pt>
                <c:pt idx="48">
                  <c:v>6.2251782564691126E-2</c:v>
                </c:pt>
                <c:pt idx="49">
                  <c:v>6.147694036854523E-2</c:v>
                </c:pt>
                <c:pt idx="50">
                  <c:v>6.0663104075534081E-2</c:v>
                </c:pt>
                <c:pt idx="51">
                  <c:v>5.2823290535345881E-2</c:v>
                </c:pt>
                <c:pt idx="52">
                  <c:v>5.477639920512211E-2</c:v>
                </c:pt>
                <c:pt idx="53">
                  <c:v>5.9089438829273554E-2</c:v>
                </c:pt>
                <c:pt idx="54">
                  <c:v>5.7704729196308792E-2</c:v>
                </c:pt>
                <c:pt idx="55">
                  <c:v>5.6139209476554409E-2</c:v>
                </c:pt>
                <c:pt idx="56">
                  <c:v>5.0694013204189377E-2</c:v>
                </c:pt>
                <c:pt idx="57">
                  <c:v>5.0672061934484681E-2</c:v>
                </c:pt>
                <c:pt idx="58">
                  <c:v>5.256490506201545E-2</c:v>
                </c:pt>
                <c:pt idx="59">
                  <c:v>5.5247967902671322E-2</c:v>
                </c:pt>
                <c:pt idx="60">
                  <c:v>5.0915518454597943E-2</c:v>
                </c:pt>
                <c:pt idx="61">
                  <c:v>4.9134426828286122E-2</c:v>
                </c:pt>
                <c:pt idx="62">
                  <c:v>7.6807611830461933E-2</c:v>
                </c:pt>
                <c:pt idx="63">
                  <c:v>7.0729011037852105E-2</c:v>
                </c:pt>
                <c:pt idx="64">
                  <c:v>7.7236777054759162E-2</c:v>
                </c:pt>
                <c:pt idx="65">
                  <c:v>8.8492126024033835E-2</c:v>
                </c:pt>
                <c:pt idx="66">
                  <c:v>8.4424271917858104E-2</c:v>
                </c:pt>
                <c:pt idx="67">
                  <c:v>8.1294924249785516E-2</c:v>
                </c:pt>
                <c:pt idx="68">
                  <c:v>8.398018505703575E-2</c:v>
                </c:pt>
                <c:pt idx="69">
                  <c:v>8.8931570171184443E-2</c:v>
                </c:pt>
                <c:pt idx="70">
                  <c:v>8.1300919419078563E-2</c:v>
                </c:pt>
                <c:pt idx="71">
                  <c:v>7.6323267009509546E-2</c:v>
                </c:pt>
                <c:pt idx="72">
                  <c:v>7.681459770838564E-2</c:v>
                </c:pt>
                <c:pt idx="73">
                  <c:v>7.7562007853917467E-2</c:v>
                </c:pt>
                <c:pt idx="74">
                  <c:v>8.016976615439754E-2</c:v>
                </c:pt>
                <c:pt idx="75">
                  <c:v>8.2854163621341737E-2</c:v>
                </c:pt>
                <c:pt idx="76">
                  <c:v>8.5528309228793564E-2</c:v>
                </c:pt>
                <c:pt idx="77">
                  <c:v>8.7498767607755906E-2</c:v>
                </c:pt>
                <c:pt idx="78">
                  <c:v>8.7447918971028854E-2</c:v>
                </c:pt>
                <c:pt idx="79">
                  <c:v>9.0092247506660963E-2</c:v>
                </c:pt>
                <c:pt idx="80">
                  <c:v>8.7950082967936757E-2</c:v>
                </c:pt>
                <c:pt idx="81">
                  <c:v>7.9752254736262129E-2</c:v>
                </c:pt>
                <c:pt idx="82">
                  <c:v>8.3106874987087687E-2</c:v>
                </c:pt>
                <c:pt idx="83">
                  <c:v>8.4403451673769739E-2</c:v>
                </c:pt>
                <c:pt idx="84">
                  <c:v>9.1218496609353675E-2</c:v>
                </c:pt>
                <c:pt idx="85">
                  <c:v>9.9266749173135244E-2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C-4204-A3DE-A914619ADF12}"/>
            </c:ext>
          </c:extLst>
        </c:ser>
        <c:ser>
          <c:idx val="2"/>
          <c:order val="2"/>
          <c:tx>
            <c:v>pre-tax profits/constant &amp; variable capital</c:v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Table!$C$72:$CJ$72</c:f>
              <c:numCache>
                <c:formatCode>0.0%</c:formatCode>
                <c:ptCount val="86"/>
                <c:pt idx="0">
                  <c:v>7.7306962426065301E-2</c:v>
                </c:pt>
                <c:pt idx="1">
                  <c:v>8.1562690221270384E-2</c:v>
                </c:pt>
                <c:pt idx="2">
                  <c:v>8.0036313665844877E-2</c:v>
                </c:pt>
                <c:pt idx="3">
                  <c:v>9.1258117332675304E-2</c:v>
                </c:pt>
                <c:pt idx="4">
                  <c:v>8.6011825946138223E-2</c:v>
                </c:pt>
                <c:pt idx="5">
                  <c:v>8.7944803848931913E-2</c:v>
                </c:pt>
                <c:pt idx="6">
                  <c:v>9.3676453488765271E-2</c:v>
                </c:pt>
                <c:pt idx="7">
                  <c:v>8.6909031125752267E-2</c:v>
                </c:pt>
                <c:pt idx="8">
                  <c:v>8.1477783325148045E-2</c:v>
                </c:pt>
                <c:pt idx="9">
                  <c:v>8.2646739472054143E-2</c:v>
                </c:pt>
                <c:pt idx="10">
                  <c:v>7.3431980484263512E-2</c:v>
                </c:pt>
                <c:pt idx="11">
                  <c:v>7.6298241951992599E-2</c:v>
                </c:pt>
                <c:pt idx="12">
                  <c:v>6.3650116145732752E-2</c:v>
                </c:pt>
                <c:pt idx="13">
                  <c:v>6.5278662194333564E-2</c:v>
                </c:pt>
                <c:pt idx="14">
                  <c:v>6.7653321676511405E-2</c:v>
                </c:pt>
                <c:pt idx="15">
                  <c:v>4.1813999074284486E-2</c:v>
                </c:pt>
                <c:pt idx="16">
                  <c:v>4.5439971142552243E-2</c:v>
                </c:pt>
                <c:pt idx="17">
                  <c:v>4.6598682244517207E-2</c:v>
                </c:pt>
                <c:pt idx="18">
                  <c:v>5.1820125273979903E-2</c:v>
                </c:pt>
                <c:pt idx="19">
                  <c:v>6.370170001704431E-2</c:v>
                </c:pt>
                <c:pt idx="20">
                  <c:v>6.7524754556794367E-2</c:v>
                </c:pt>
                <c:pt idx="21">
                  <c:v>6.8875760221475971E-2</c:v>
                </c:pt>
                <c:pt idx="22">
                  <c:v>7.2455664073174164E-2</c:v>
                </c:pt>
                <c:pt idx="23">
                  <c:v>6.9043635840062526E-2</c:v>
                </c:pt>
                <c:pt idx="24">
                  <c:v>6.2184900518244678E-2</c:v>
                </c:pt>
                <c:pt idx="25">
                  <c:v>6.6981097695407915E-2</c:v>
                </c:pt>
                <c:pt idx="26">
                  <c:v>6.5582582125701339E-2</c:v>
                </c:pt>
                <c:pt idx="27">
                  <c:v>6.6444860426129113E-2</c:v>
                </c:pt>
                <c:pt idx="28">
                  <c:v>7.8588192190878634E-2</c:v>
                </c:pt>
                <c:pt idx="29">
                  <c:v>7.7609472976656241E-2</c:v>
                </c:pt>
                <c:pt idx="30">
                  <c:v>7.7176254363524738E-2</c:v>
                </c:pt>
                <c:pt idx="31">
                  <c:v>7.7993702861239064E-2</c:v>
                </c:pt>
                <c:pt idx="32">
                  <c:v>7.820174184109388E-2</c:v>
                </c:pt>
                <c:pt idx="33">
                  <c:v>7.6954566489785631E-2</c:v>
                </c:pt>
                <c:pt idx="34">
                  <c:v>7.7002636037330624E-2</c:v>
                </c:pt>
                <c:pt idx="35">
                  <c:v>7.7780725163032485E-2</c:v>
                </c:pt>
                <c:pt idx="36">
                  <c:v>7.2822665820822738E-2</c:v>
                </c:pt>
                <c:pt idx="37">
                  <c:v>7.7047334351153171E-2</c:v>
                </c:pt>
                <c:pt idx="38">
                  <c:v>8.1233848100436351E-2</c:v>
                </c:pt>
                <c:pt idx="39">
                  <c:v>8.010047201755198E-2</c:v>
                </c:pt>
                <c:pt idx="40">
                  <c:v>7.2850603329436339E-2</c:v>
                </c:pt>
                <c:pt idx="41">
                  <c:v>7.3627787137181655E-2</c:v>
                </c:pt>
                <c:pt idx="42">
                  <c:v>7.3889940612587732E-2</c:v>
                </c:pt>
                <c:pt idx="43">
                  <c:v>6.6115679691528498E-2</c:v>
                </c:pt>
                <c:pt idx="44">
                  <c:v>6.9237782119683372E-2</c:v>
                </c:pt>
                <c:pt idx="45">
                  <c:v>6.943174976451566E-2</c:v>
                </c:pt>
                <c:pt idx="46">
                  <c:v>6.8346793209388815E-2</c:v>
                </c:pt>
                <c:pt idx="47">
                  <c:v>6.7339072318549353E-2</c:v>
                </c:pt>
                <c:pt idx="48">
                  <c:v>6.9064262174651961E-2</c:v>
                </c:pt>
                <c:pt idx="49">
                  <c:v>6.8292330248420838E-2</c:v>
                </c:pt>
                <c:pt idx="50">
                  <c:v>6.7406420889971244E-2</c:v>
                </c:pt>
                <c:pt idx="51">
                  <c:v>5.8780119637474385E-2</c:v>
                </c:pt>
                <c:pt idx="52">
                  <c:v>6.0772898238944814E-2</c:v>
                </c:pt>
                <c:pt idx="53">
                  <c:v>6.5669773902825426E-2</c:v>
                </c:pt>
                <c:pt idx="54">
                  <c:v>6.423487836841052E-2</c:v>
                </c:pt>
                <c:pt idx="55">
                  <c:v>6.252387079398887E-2</c:v>
                </c:pt>
                <c:pt idx="56">
                  <c:v>5.6301256181906234E-2</c:v>
                </c:pt>
                <c:pt idx="57">
                  <c:v>5.6319187050232603E-2</c:v>
                </c:pt>
                <c:pt idx="58">
                  <c:v>5.8544637896422287E-2</c:v>
                </c:pt>
                <c:pt idx="59">
                  <c:v>6.1537920333896032E-2</c:v>
                </c:pt>
                <c:pt idx="60">
                  <c:v>5.6652243416477926E-2</c:v>
                </c:pt>
                <c:pt idx="61">
                  <c:v>5.3816121343880932E-2</c:v>
                </c:pt>
                <c:pt idx="62">
                  <c:v>8.500460932279115E-2</c:v>
                </c:pt>
                <c:pt idx="63">
                  <c:v>7.8622939934334196E-2</c:v>
                </c:pt>
                <c:pt idx="64">
                  <c:v>8.5604168414839005E-2</c:v>
                </c:pt>
                <c:pt idx="65">
                  <c:v>9.8280496018168489E-2</c:v>
                </c:pt>
                <c:pt idx="66">
                  <c:v>9.3824655818136177E-2</c:v>
                </c:pt>
                <c:pt idx="67">
                  <c:v>9.0191132421762243E-2</c:v>
                </c:pt>
                <c:pt idx="68">
                  <c:v>9.2942605526671079E-2</c:v>
                </c:pt>
                <c:pt idx="69">
                  <c:v>9.8252868515863956E-2</c:v>
                </c:pt>
                <c:pt idx="70">
                  <c:v>8.994954222618512E-2</c:v>
                </c:pt>
                <c:pt idx="71">
                  <c:v>8.4313130213177434E-2</c:v>
                </c:pt>
                <c:pt idx="72">
                  <c:v>8.5021832182922544E-2</c:v>
                </c:pt>
                <c:pt idx="73">
                  <c:v>8.5992958573009384E-2</c:v>
                </c:pt>
                <c:pt idx="74">
                  <c:v>8.8830088349584321E-2</c:v>
                </c:pt>
                <c:pt idx="75">
                  <c:v>9.2004312119174592E-2</c:v>
                </c:pt>
                <c:pt idx="76">
                  <c:v>9.5310494467922627E-2</c:v>
                </c:pt>
                <c:pt idx="77">
                  <c:v>9.7275101000024511E-2</c:v>
                </c:pt>
                <c:pt idx="78">
                  <c:v>9.7000293608876922E-2</c:v>
                </c:pt>
                <c:pt idx="79">
                  <c:v>0.10006104533270842</c:v>
                </c:pt>
                <c:pt idx="80">
                  <c:v>9.7188719698018358E-2</c:v>
                </c:pt>
                <c:pt idx="81">
                  <c:v>8.8394268628540079E-2</c:v>
                </c:pt>
                <c:pt idx="82">
                  <c:v>9.2434338801415536E-2</c:v>
                </c:pt>
                <c:pt idx="83">
                  <c:v>9.4224032249728668E-2</c:v>
                </c:pt>
                <c:pt idx="84">
                  <c:v>0.10200167513230615</c:v>
                </c:pt>
                <c:pt idx="85">
                  <c:v>0.1112851518357385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DC-4204-A3DE-A914619AD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4908671"/>
        <c:axId val="1494917311"/>
      </c:lineChart>
      <c:catAx>
        <c:axId val="1494908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4917311"/>
        <c:crosses val="autoZero"/>
        <c:auto val="1"/>
        <c:lblAlgn val="ctr"/>
        <c:lblOffset val="100"/>
        <c:noMultiLvlLbl val="0"/>
      </c:catAx>
      <c:valAx>
        <c:axId val="1494917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4908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872043807224835E-2"/>
          <c:y val="0.92806662114092253"/>
          <c:w val="0.98080207971677302"/>
          <c:h val="5.9573301584263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 b="1"/>
              <a:t>PRE-TAX NON-FINANCIAL PROFITS AFTER PRICE ADJUSTMENTS</a:t>
            </a:r>
          </a:p>
        </c:rich>
      </c:tx>
      <c:layout>
        <c:manualLayout>
          <c:xMode val="edge"/>
          <c:yMode val="edge"/>
          <c:x val="0.11990585694201344"/>
          <c:y val="8.888888888888888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673555097545476E-2"/>
          <c:y val="0.10337952755905512"/>
          <c:w val="0.87860909144917532"/>
          <c:h val="0.70182082239720045"/>
        </c:manualLayout>
      </c:layout>
      <c:lineChart>
        <c:grouping val="standard"/>
        <c:varyColors val="0"/>
        <c:ser>
          <c:idx val="0"/>
          <c:order val="0"/>
          <c:tx>
            <c:v>without CCJ &amp; IVA adjustments</c:v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Table!$C$82:$CJ$82</c:f>
              <c:numCache>
                <c:formatCode>General</c:formatCode>
                <c:ptCount val="86"/>
                <c:pt idx="0">
                  <c:v>975.6</c:v>
                </c:pt>
                <c:pt idx="1">
                  <c:v>1021.8462512644768</c:v>
                </c:pt>
                <c:pt idx="2">
                  <c:v>995.05835391019025</c:v>
                </c:pt>
                <c:pt idx="3">
                  <c:v>1130.9767855663715</c:v>
                </c:pt>
                <c:pt idx="4">
                  <c:v>1135.2007390862943</c:v>
                </c:pt>
                <c:pt idx="5">
                  <c:v>1154.1049577511799</c:v>
                </c:pt>
                <c:pt idx="6">
                  <c:v>1222.9223964495206</c:v>
                </c:pt>
                <c:pt idx="7">
                  <c:v>1138.1225806410885</c:v>
                </c:pt>
                <c:pt idx="8">
                  <c:v>1111.4077441718728</c:v>
                </c:pt>
                <c:pt idx="9">
                  <c:v>1120.6411782944674</c:v>
                </c:pt>
                <c:pt idx="10">
                  <c:v>990.01290600958203</c:v>
                </c:pt>
                <c:pt idx="11">
                  <c:v>1029.8662119299977</c:v>
                </c:pt>
                <c:pt idx="12">
                  <c:v>903.21262984342013</c:v>
                </c:pt>
                <c:pt idx="13">
                  <c:v>926.28988019665053</c:v>
                </c:pt>
                <c:pt idx="14">
                  <c:v>951.6475830601388</c:v>
                </c:pt>
                <c:pt idx="15">
                  <c:v>577.46651860896827</c:v>
                </c:pt>
                <c:pt idx="16">
                  <c:v>607.68640202550739</c:v>
                </c:pt>
                <c:pt idx="17">
                  <c:v>626.45808915271596</c:v>
                </c:pt>
                <c:pt idx="18">
                  <c:v>696.92793186127233</c:v>
                </c:pt>
                <c:pt idx="19">
                  <c:v>858.06517095576226</c:v>
                </c:pt>
                <c:pt idx="20">
                  <c:v>929.35167360400385</c:v>
                </c:pt>
                <c:pt idx="21">
                  <c:v>940.85352683675592</c:v>
                </c:pt>
                <c:pt idx="22">
                  <c:v>986.4680012325656</c:v>
                </c:pt>
                <c:pt idx="23">
                  <c:v>934.15848666693671</c:v>
                </c:pt>
                <c:pt idx="24">
                  <c:v>877.72823931457026</c:v>
                </c:pt>
                <c:pt idx="25">
                  <c:v>942.16585151206266</c:v>
                </c:pt>
                <c:pt idx="26">
                  <c:v>914.80012889043974</c:v>
                </c:pt>
                <c:pt idx="27">
                  <c:v>926.79843531695531</c:v>
                </c:pt>
                <c:pt idx="28">
                  <c:v>1128.8890866065078</c:v>
                </c:pt>
                <c:pt idx="29">
                  <c:v>1109.8249776955613</c:v>
                </c:pt>
                <c:pt idx="30">
                  <c:v>1095.903827454136</c:v>
                </c:pt>
                <c:pt idx="31">
                  <c:v>1103.8931852222011</c:v>
                </c:pt>
                <c:pt idx="32">
                  <c:v>1151.4153689658892</c:v>
                </c:pt>
                <c:pt idx="33">
                  <c:v>1134.1633842815459</c:v>
                </c:pt>
                <c:pt idx="34">
                  <c:v>1127.2644533906864</c:v>
                </c:pt>
                <c:pt idx="35">
                  <c:v>1134.0213664000003</c:v>
                </c:pt>
                <c:pt idx="36">
                  <c:v>1109.7735876134095</c:v>
                </c:pt>
                <c:pt idx="37">
                  <c:v>1166.7485375389144</c:v>
                </c:pt>
                <c:pt idx="38">
                  <c:v>1225.8832596303189</c:v>
                </c:pt>
                <c:pt idx="39">
                  <c:v>1209.7007817456392</c:v>
                </c:pt>
                <c:pt idx="40">
                  <c:v>1125.2297919196128</c:v>
                </c:pt>
                <c:pt idx="41">
                  <c:v>1129.8925886879656</c:v>
                </c:pt>
                <c:pt idx="42">
                  <c:v>1130.6630233619705</c:v>
                </c:pt>
                <c:pt idx="43">
                  <c:v>1010.2724555872139</c:v>
                </c:pt>
                <c:pt idx="44">
                  <c:v>1088.7619893559652</c:v>
                </c:pt>
                <c:pt idx="45">
                  <c:v>1085.3711878594254</c:v>
                </c:pt>
                <c:pt idx="46">
                  <c:v>1069.827990509373</c:v>
                </c:pt>
                <c:pt idx="47">
                  <c:v>1049.9097540340747</c:v>
                </c:pt>
                <c:pt idx="48">
                  <c:v>1105.0170257165746</c:v>
                </c:pt>
                <c:pt idx="49">
                  <c:v>1094.6401000638164</c:v>
                </c:pt>
                <c:pt idx="50">
                  <c:v>1074.9715864145703</c:v>
                </c:pt>
                <c:pt idx="51">
                  <c:v>933.08651146889792</c:v>
                </c:pt>
                <c:pt idx="52">
                  <c:v>1005.8660440248962</c:v>
                </c:pt>
                <c:pt idx="53">
                  <c:v>1075.3124659784789</c:v>
                </c:pt>
                <c:pt idx="54">
                  <c:v>1055.1731026529319</c:v>
                </c:pt>
                <c:pt idx="55">
                  <c:v>1030.1160163043478</c:v>
                </c:pt>
                <c:pt idx="56">
                  <c:v>955.64681486487757</c:v>
                </c:pt>
                <c:pt idx="57">
                  <c:v>953.86660338123261</c:v>
                </c:pt>
                <c:pt idx="58">
                  <c:v>984.38015417118709</c:v>
                </c:pt>
                <c:pt idx="59">
                  <c:v>1036.1848346718959</c:v>
                </c:pt>
                <c:pt idx="60">
                  <c:v>956.02139759138652</c:v>
                </c:pt>
                <c:pt idx="61">
                  <c:v>906.12968580971767</c:v>
                </c:pt>
                <c:pt idx="62">
                  <c:v>1416.297779778052</c:v>
                </c:pt>
                <c:pt idx="63">
                  <c:v>1332.5239959875291</c:v>
                </c:pt>
                <c:pt idx="64">
                  <c:v>1511.2785126677279</c:v>
                </c:pt>
                <c:pt idx="65">
                  <c:v>1729.5201721543344</c:v>
                </c:pt>
                <c:pt idx="66">
                  <c:v>1664.2298488023951</c:v>
                </c:pt>
                <c:pt idx="67">
                  <c:v>1611.2525746063889</c:v>
                </c:pt>
                <c:pt idx="68">
                  <c:v>1668.8619334476841</c:v>
                </c:pt>
                <c:pt idx="69">
                  <c:v>1770.5015934613298</c:v>
                </c:pt>
                <c:pt idx="70">
                  <c:v>1650.9040259121714</c:v>
                </c:pt>
                <c:pt idx="71">
                  <c:v>1563.605176070369</c:v>
                </c:pt>
                <c:pt idx="72">
                  <c:v>1590.5430612172465</c:v>
                </c:pt>
                <c:pt idx="73">
                  <c:v>1610.4523353528934</c:v>
                </c:pt>
                <c:pt idx="74">
                  <c:v>1675.4467240238253</c:v>
                </c:pt>
                <c:pt idx="75">
                  <c:v>1729.4040602488542</c:v>
                </c:pt>
                <c:pt idx="76">
                  <c:v>1793.2377182166267</c:v>
                </c:pt>
                <c:pt idx="77">
                  <c:v>1851.8111254851231</c:v>
                </c:pt>
                <c:pt idx="78">
                  <c:v>1866.9683257918552</c:v>
                </c:pt>
                <c:pt idx="79">
                  <c:v>1914.432328415651</c:v>
                </c:pt>
                <c:pt idx="80">
                  <c:v>1895.1705634342661</c:v>
                </c:pt>
                <c:pt idx="81">
                  <c:v>1704.8817503477933</c:v>
                </c:pt>
                <c:pt idx="82">
                  <c:v>1800.037907505686</c:v>
                </c:pt>
                <c:pt idx="83" formatCode="0.0">
                  <c:v>1828.5767930904995</c:v>
                </c:pt>
                <c:pt idx="84" formatCode="0.0">
                  <c:v>1986.3557429918133</c:v>
                </c:pt>
                <c:pt idx="85" formatCode="0.0">
                  <c:v>2169.8757007067998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9-476D-841F-BE90314E1CB2}"/>
            </c:ext>
          </c:extLst>
        </c:ser>
        <c:ser>
          <c:idx val="1"/>
          <c:order val="1"/>
          <c:tx>
            <c:v>with IVA &amp; CCJ adjustments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Table!$C$83:$CJ$83</c:f>
              <c:numCache>
                <c:formatCode>0.0</c:formatCode>
                <c:ptCount val="86"/>
                <c:pt idx="0">
                  <c:v>846.6</c:v>
                </c:pt>
                <c:pt idx="1">
                  <c:v>898.49431474687515</c:v>
                </c:pt>
                <c:pt idx="2">
                  <c:v>849.94976532478586</c:v>
                </c:pt>
                <c:pt idx="3">
                  <c:v>971.20836995575212</c:v>
                </c:pt>
                <c:pt idx="4">
                  <c:v>993.03396277495767</c:v>
                </c:pt>
                <c:pt idx="5">
                  <c:v>979.01330332604459</c:v>
                </c:pt>
                <c:pt idx="6">
                  <c:v>1056.5728463113367</c:v>
                </c:pt>
                <c:pt idx="7">
                  <c:v>990.61470986883648</c:v>
                </c:pt>
                <c:pt idx="8">
                  <c:v>941.21009218345273</c:v>
                </c:pt>
                <c:pt idx="9">
                  <c:v>949.1327174080734</c:v>
                </c:pt>
                <c:pt idx="10">
                  <c:v>843.23692098368815</c:v>
                </c:pt>
                <c:pt idx="11">
                  <c:v>842.33749778161211</c:v>
                </c:pt>
                <c:pt idx="12">
                  <c:v>770.40640389941598</c:v>
                </c:pt>
                <c:pt idx="13">
                  <c:v>761.21218829136046</c:v>
                </c:pt>
                <c:pt idx="14">
                  <c:v>864.06362143279421</c:v>
                </c:pt>
                <c:pt idx="15">
                  <c:v>718.82031886473339</c:v>
                </c:pt>
                <c:pt idx="16">
                  <c:v>639.9880697204045</c:v>
                </c:pt>
                <c:pt idx="17">
                  <c:v>593.85938586153964</c:v>
                </c:pt>
                <c:pt idx="18">
                  <c:v>642.61712545576518</c:v>
                </c:pt>
                <c:pt idx="19">
                  <c:v>754.22579253262018</c:v>
                </c:pt>
                <c:pt idx="20">
                  <c:v>832.59152770623632</c:v>
                </c:pt>
                <c:pt idx="21">
                  <c:v>848.8585593113462</c:v>
                </c:pt>
                <c:pt idx="22">
                  <c:v>947.33523829332921</c:v>
                </c:pt>
                <c:pt idx="23">
                  <c:v>901.50553044605601</c:v>
                </c:pt>
                <c:pt idx="24">
                  <c:v>829.3341916474933</c:v>
                </c:pt>
                <c:pt idx="25">
                  <c:v>945.15881039755357</c:v>
                </c:pt>
                <c:pt idx="26">
                  <c:v>959.5671293789253</c:v>
                </c:pt>
                <c:pt idx="27">
                  <c:v>992.98586591589856</c:v>
                </c:pt>
                <c:pt idx="28">
                  <c:v>1016.6425786872355</c:v>
                </c:pt>
                <c:pt idx="29">
                  <c:v>1039.5544789522364</c:v>
                </c:pt>
                <c:pt idx="30">
                  <c:v>990.2209741551336</c:v>
                </c:pt>
                <c:pt idx="31">
                  <c:v>1018.6573723243744</c:v>
                </c:pt>
                <c:pt idx="32">
                  <c:v>1080.7256451361684</c:v>
                </c:pt>
                <c:pt idx="33">
                  <c:v>1071.9029488382064</c:v>
                </c:pt>
                <c:pt idx="34">
                  <c:v>1046.5039467899282</c:v>
                </c:pt>
                <c:pt idx="35">
                  <c:v>1037.2085152000002</c:v>
                </c:pt>
                <c:pt idx="36">
                  <c:v>983.322371667776</c:v>
                </c:pt>
                <c:pt idx="37">
                  <c:v>1079.3216486971596</c:v>
                </c:pt>
                <c:pt idx="38">
                  <c:v>1163.8258233685783</c:v>
                </c:pt>
                <c:pt idx="39">
                  <c:v>1169.0594801991624</c:v>
                </c:pt>
                <c:pt idx="40">
                  <c:v>1124.1455144535275</c:v>
                </c:pt>
                <c:pt idx="41">
                  <c:v>1088.6477897300069</c:v>
                </c:pt>
                <c:pt idx="42">
                  <c:v>1119.879124122042</c:v>
                </c:pt>
                <c:pt idx="43">
                  <c:v>1012.9825020052255</c:v>
                </c:pt>
                <c:pt idx="44">
                  <c:v>1101.9831428393406</c:v>
                </c:pt>
                <c:pt idx="45">
                  <c:v>1011.9422702875403</c:v>
                </c:pt>
                <c:pt idx="46">
                  <c:v>1019.1260197935147</c:v>
                </c:pt>
                <c:pt idx="47">
                  <c:v>985.14179935277139</c:v>
                </c:pt>
                <c:pt idx="48">
                  <c:v>1025.9135625290012</c:v>
                </c:pt>
                <c:pt idx="49">
                  <c:v>1024.1985829610724</c:v>
                </c:pt>
                <c:pt idx="50">
                  <c:v>994.91794308828491</c:v>
                </c:pt>
                <c:pt idx="51">
                  <c:v>1029.23818553673</c:v>
                </c:pt>
                <c:pt idx="52">
                  <c:v>1048.1058826536257</c:v>
                </c:pt>
                <c:pt idx="53">
                  <c:v>1090.504275211613</c:v>
                </c:pt>
                <c:pt idx="54">
                  <c:v>1111.2976543553737</c:v>
                </c:pt>
                <c:pt idx="55">
                  <c:v>1109.3253661067195</c:v>
                </c:pt>
                <c:pt idx="56">
                  <c:v>1044.3279639836444</c:v>
                </c:pt>
                <c:pt idx="57">
                  <c:v>1054.5849538320947</c:v>
                </c:pt>
                <c:pt idx="58">
                  <c:v>1108.3637262517241</c:v>
                </c:pt>
                <c:pt idx="59">
                  <c:v>1131.3509619408094</c:v>
                </c:pt>
                <c:pt idx="60">
                  <c:v>993.31711966849196</c:v>
                </c:pt>
                <c:pt idx="61">
                  <c:v>917.73383955952204</c:v>
                </c:pt>
                <c:pt idx="62">
                  <c:v>1356.4074081381013</c:v>
                </c:pt>
                <c:pt idx="63">
                  <c:v>1210.3380641597762</c:v>
                </c:pt>
                <c:pt idx="64">
                  <c:v>1352.9676224243801</c:v>
                </c:pt>
                <c:pt idx="65">
                  <c:v>1513.6689060153928</c:v>
                </c:pt>
                <c:pt idx="66">
                  <c:v>1452.7342747005989</c:v>
                </c:pt>
                <c:pt idx="67">
                  <c:v>1427.0218640014029</c:v>
                </c:pt>
                <c:pt idx="68">
                  <c:v>1433.8697098577336</c:v>
                </c:pt>
                <c:pt idx="69">
                  <c:v>1528.6571692990403</c:v>
                </c:pt>
                <c:pt idx="70">
                  <c:v>1533.2558655046905</c:v>
                </c:pt>
                <c:pt idx="71">
                  <c:v>1519.6524402644748</c:v>
                </c:pt>
                <c:pt idx="72">
                  <c:v>1457.545547568136</c:v>
                </c:pt>
                <c:pt idx="73">
                  <c:v>1472.3527729678574</c:v>
                </c:pt>
                <c:pt idx="74">
                  <c:v>1525.678358702846</c:v>
                </c:pt>
                <c:pt idx="75">
                  <c:v>1599.0831696136217</c:v>
                </c:pt>
                <c:pt idx="76">
                  <c:v>1675.8387955091182</c:v>
                </c:pt>
                <c:pt idx="77">
                  <c:v>1740.6856403622251</c:v>
                </c:pt>
                <c:pt idx="78">
                  <c:v>1759.4053005817714</c:v>
                </c:pt>
                <c:pt idx="79">
                  <c:v>1776.2026940346375</c:v>
                </c:pt>
                <c:pt idx="80">
                  <c:v>1707.1674971253356</c:v>
                </c:pt>
                <c:pt idx="81">
                  <c:v>1695.206778803592</c:v>
                </c:pt>
                <c:pt idx="82">
                  <c:v>1736.8587313621431</c:v>
                </c:pt>
                <c:pt idx="83">
                  <c:v>1769.8084866691702</c:v>
                </c:pt>
                <c:pt idx="84">
                  <c:v>1842.656908955594</c:v>
                </c:pt>
                <c:pt idx="85">
                  <c:v>1998.9641725566657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29-476D-841F-BE90314E1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7481039"/>
        <c:axId val="1196268079"/>
      </c:lineChart>
      <c:catAx>
        <c:axId val="1217481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6268079"/>
        <c:crosses val="autoZero"/>
        <c:auto val="1"/>
        <c:lblAlgn val="ctr"/>
        <c:lblOffset val="100"/>
        <c:noMultiLvlLbl val="0"/>
      </c:catAx>
      <c:valAx>
        <c:axId val="1196268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7481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728950193002683E-2"/>
          <c:y val="0.92499947506561675"/>
          <c:w val="0.94427219705132759"/>
          <c:h val="7.5000524934383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NET VALUE ADDED ADJUSTED BY PRICE RISES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Table!$C$54:$CJ$54</c:f>
              <c:numCache>
                <c:formatCode>General</c:formatCode>
                <c:ptCount val="86"/>
                <c:pt idx="0">
                  <c:v>6934.3</c:v>
                </c:pt>
                <c:pt idx="1">
                  <c:v>7024.7</c:v>
                </c:pt>
                <c:pt idx="2">
                  <c:v>6980</c:v>
                </c:pt>
                <c:pt idx="3">
                  <c:v>7171.5</c:v>
                </c:pt>
                <c:pt idx="4">
                  <c:v>7265</c:v>
                </c:pt>
                <c:pt idx="5">
                  <c:v>7226.2</c:v>
                </c:pt>
                <c:pt idx="6">
                  <c:v>7329.3</c:v>
                </c:pt>
                <c:pt idx="7">
                  <c:v>7359.4</c:v>
                </c:pt>
                <c:pt idx="8">
                  <c:v>7395.5</c:v>
                </c:pt>
                <c:pt idx="9">
                  <c:v>7395.8</c:v>
                </c:pt>
                <c:pt idx="10">
                  <c:v>7258.3</c:v>
                </c:pt>
                <c:pt idx="11">
                  <c:v>7332</c:v>
                </c:pt>
                <c:pt idx="12">
                  <c:v>7277.9</c:v>
                </c:pt>
                <c:pt idx="13">
                  <c:v>7248.4</c:v>
                </c:pt>
                <c:pt idx="14">
                  <c:v>7332.3</c:v>
                </c:pt>
                <c:pt idx="15">
                  <c:v>7005.2</c:v>
                </c:pt>
                <c:pt idx="16">
                  <c:v>6541</c:v>
                </c:pt>
                <c:pt idx="17">
                  <c:v>6529.6</c:v>
                </c:pt>
                <c:pt idx="18">
                  <c:v>6575</c:v>
                </c:pt>
                <c:pt idx="19">
                  <c:v>6770.2</c:v>
                </c:pt>
                <c:pt idx="20">
                  <c:v>6836.5</c:v>
                </c:pt>
                <c:pt idx="21">
                  <c:v>6898.8</c:v>
                </c:pt>
                <c:pt idx="22">
                  <c:v>7030.2</c:v>
                </c:pt>
                <c:pt idx="23">
                  <c:v>6954.7</c:v>
                </c:pt>
                <c:pt idx="24">
                  <c:v>7000.6</c:v>
                </c:pt>
                <c:pt idx="25">
                  <c:v>7143.8</c:v>
                </c:pt>
                <c:pt idx="26">
                  <c:v>7155.6</c:v>
                </c:pt>
                <c:pt idx="27">
                  <c:v>7183.1</c:v>
                </c:pt>
                <c:pt idx="28">
                  <c:v>7386</c:v>
                </c:pt>
                <c:pt idx="29">
                  <c:v>7430.4</c:v>
                </c:pt>
                <c:pt idx="30">
                  <c:v>7304.3</c:v>
                </c:pt>
                <c:pt idx="31">
                  <c:v>7434</c:v>
                </c:pt>
                <c:pt idx="32">
                  <c:v>7542.3</c:v>
                </c:pt>
                <c:pt idx="33">
                  <c:v>7585.6</c:v>
                </c:pt>
                <c:pt idx="34">
                  <c:v>7519.5</c:v>
                </c:pt>
                <c:pt idx="35">
                  <c:v>7553.7</c:v>
                </c:pt>
                <c:pt idx="36">
                  <c:v>7610.8</c:v>
                </c:pt>
                <c:pt idx="37">
                  <c:v>7728.7</c:v>
                </c:pt>
                <c:pt idx="38">
                  <c:v>7877</c:v>
                </c:pt>
                <c:pt idx="39">
                  <c:v>7987</c:v>
                </c:pt>
                <c:pt idx="40">
                  <c:v>8055.4</c:v>
                </c:pt>
                <c:pt idx="41">
                  <c:v>8008</c:v>
                </c:pt>
                <c:pt idx="42">
                  <c:v>8074.4</c:v>
                </c:pt>
                <c:pt idx="43">
                  <c:v>8051.7</c:v>
                </c:pt>
                <c:pt idx="44">
                  <c:v>8106</c:v>
                </c:pt>
                <c:pt idx="45">
                  <c:v>7970.5</c:v>
                </c:pt>
                <c:pt idx="46">
                  <c:v>8061.6</c:v>
                </c:pt>
                <c:pt idx="47">
                  <c:v>8094.8</c:v>
                </c:pt>
                <c:pt idx="48">
                  <c:v>8177.3</c:v>
                </c:pt>
                <c:pt idx="49">
                  <c:v>8269.1</c:v>
                </c:pt>
                <c:pt idx="50">
                  <c:v>8255.9</c:v>
                </c:pt>
                <c:pt idx="51">
                  <c:v>8345.9</c:v>
                </c:pt>
                <c:pt idx="52">
                  <c:v>8461.2000000000007</c:v>
                </c:pt>
                <c:pt idx="53">
                  <c:v>8473.5</c:v>
                </c:pt>
                <c:pt idx="54">
                  <c:v>8615.9</c:v>
                </c:pt>
                <c:pt idx="55">
                  <c:v>8704.7000000000007</c:v>
                </c:pt>
                <c:pt idx="56">
                  <c:v>8699.4</c:v>
                </c:pt>
                <c:pt idx="57">
                  <c:v>8726.7999999999993</c:v>
                </c:pt>
                <c:pt idx="58">
                  <c:v>8773.9</c:v>
                </c:pt>
                <c:pt idx="59">
                  <c:v>8832.2999999999993</c:v>
                </c:pt>
                <c:pt idx="60">
                  <c:v>8685.2999999999993</c:v>
                </c:pt>
                <c:pt idx="61">
                  <c:v>7515</c:v>
                </c:pt>
                <c:pt idx="62">
                  <c:v>8190.7</c:v>
                </c:pt>
                <c:pt idx="63">
                  <c:v>8706.2999999999993</c:v>
                </c:pt>
                <c:pt idx="64">
                  <c:v>8887.7000000000007</c:v>
                </c:pt>
                <c:pt idx="65">
                  <c:v>9038.1</c:v>
                </c:pt>
                <c:pt idx="66">
                  <c:v>9207.1</c:v>
                </c:pt>
                <c:pt idx="67">
                  <c:v>9334.5</c:v>
                </c:pt>
                <c:pt idx="68">
                  <c:v>9341.7000000000007</c:v>
                </c:pt>
                <c:pt idx="69">
                  <c:v>9340</c:v>
                </c:pt>
                <c:pt idx="70">
                  <c:v>9456.5</c:v>
                </c:pt>
                <c:pt idx="71">
                  <c:v>9430.6</c:v>
                </c:pt>
                <c:pt idx="72">
                  <c:v>9524.6</c:v>
                </c:pt>
                <c:pt idx="73">
                  <c:v>9540</c:v>
                </c:pt>
                <c:pt idx="74">
                  <c:v>9630.7999999999993</c:v>
                </c:pt>
                <c:pt idx="75">
                  <c:v>9839.1</c:v>
                </c:pt>
                <c:pt idx="76">
                  <c:v>9999.2000000000007</c:v>
                </c:pt>
                <c:pt idx="77">
                  <c:v>10114.200000000001</c:v>
                </c:pt>
                <c:pt idx="78">
                  <c:v>10153.1</c:v>
                </c:pt>
                <c:pt idx="79">
                  <c:v>10255.6</c:v>
                </c:pt>
                <c:pt idx="80">
                  <c:v>10254.1</c:v>
                </c:pt>
                <c:pt idx="81">
                  <c:v>10153.6</c:v>
                </c:pt>
                <c:pt idx="82">
                  <c:v>10210.700000000001</c:v>
                </c:pt>
                <c:pt idx="83">
                  <c:v>10364.4</c:v>
                </c:pt>
                <c:pt idx="84">
                  <c:v>10383.799999999999</c:v>
                </c:pt>
                <c:pt idx="85">
                  <c:v>10468.9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B-4051-B123-EAA5497B8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5921711"/>
        <c:axId val="1778480783"/>
      </c:lineChart>
      <c:catAx>
        <c:axId val="515921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80783"/>
        <c:crosses val="autoZero"/>
        <c:auto val="1"/>
        <c:lblAlgn val="ctr"/>
        <c:lblOffset val="100"/>
        <c:noMultiLvlLbl val="0"/>
      </c:catAx>
      <c:valAx>
        <c:axId val="177848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921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DEGREE OF EXPLOITATION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6624427095008E-2"/>
          <c:y val="0.13467592592592595"/>
          <c:w val="0.8960771090772951"/>
          <c:h val="0.71496901428988047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Table!$C$85:$CJ$85</c:f>
              <c:numCache>
                <c:formatCode>0%</c:formatCode>
                <c:ptCount val="86"/>
                <c:pt idx="0">
                  <c:v>0.42772441291458457</c:v>
                </c:pt>
                <c:pt idx="1">
                  <c:v>0.44482643610334305</c:v>
                </c:pt>
                <c:pt idx="2">
                  <c:v>0.43140972169560937</c:v>
                </c:pt>
                <c:pt idx="3">
                  <c:v>0.46017654855085155</c:v>
                </c:pt>
                <c:pt idx="4">
                  <c:v>0.45780714635340197</c:v>
                </c:pt>
                <c:pt idx="5">
                  <c:v>0.45577236960705514</c:v>
                </c:pt>
                <c:pt idx="6">
                  <c:v>0.47831988172277567</c:v>
                </c:pt>
                <c:pt idx="7">
                  <c:v>0.45870793885483985</c:v>
                </c:pt>
                <c:pt idx="8">
                  <c:v>0.44505135387488337</c:v>
                </c:pt>
                <c:pt idx="9">
                  <c:v>0.45337740328662546</c:v>
                </c:pt>
                <c:pt idx="10">
                  <c:v>0.43297867397667589</c:v>
                </c:pt>
                <c:pt idx="11">
                  <c:v>0.43604383460723822</c:v>
                </c:pt>
                <c:pt idx="12">
                  <c:v>0.41783105022831057</c:v>
                </c:pt>
                <c:pt idx="13">
                  <c:v>0.41983928939355775</c:v>
                </c:pt>
                <c:pt idx="14">
                  <c:v>0.44777999129857338</c:v>
                </c:pt>
                <c:pt idx="15">
                  <c:v>0.41440383242359341</c:v>
                </c:pt>
                <c:pt idx="16">
                  <c:v>0.41009023990609184</c:v>
                </c:pt>
                <c:pt idx="17">
                  <c:v>0.39742776259273715</c:v>
                </c:pt>
                <c:pt idx="18">
                  <c:v>0.40734394124847001</c:v>
                </c:pt>
                <c:pt idx="19">
                  <c:v>0.44030868104581522</c:v>
                </c:pt>
                <c:pt idx="20">
                  <c:v>0.46887011874158413</c:v>
                </c:pt>
                <c:pt idx="21">
                  <c:v>0.47051322152979952</c:v>
                </c:pt>
                <c:pt idx="22">
                  <c:v>0.49488981536628951</c:v>
                </c:pt>
                <c:pt idx="23">
                  <c:v>0.48258165220064797</c:v>
                </c:pt>
                <c:pt idx="24">
                  <c:v>0.45564813109924501</c:v>
                </c:pt>
                <c:pt idx="25">
                  <c:v>0.48755534145390306</c:v>
                </c:pt>
                <c:pt idx="26">
                  <c:v>0.48881723848232306</c:v>
                </c:pt>
                <c:pt idx="27">
                  <c:v>0.50233874095876985</c:v>
                </c:pt>
                <c:pt idx="28">
                  <c:v>0.49656569214512164</c:v>
                </c:pt>
                <c:pt idx="29">
                  <c:v>0.49861670841956207</c:v>
                </c:pt>
                <c:pt idx="30">
                  <c:v>0.48704392663664237</c:v>
                </c:pt>
                <c:pt idx="31">
                  <c:v>0.48637387866162157</c:v>
                </c:pt>
                <c:pt idx="32">
                  <c:v>0.50369269949066209</c:v>
                </c:pt>
                <c:pt idx="33">
                  <c:v>0.49618689468266147</c:v>
                </c:pt>
                <c:pt idx="34">
                  <c:v>0.49087980588210678</c:v>
                </c:pt>
                <c:pt idx="35">
                  <c:v>0.48791971255110872</c:v>
                </c:pt>
                <c:pt idx="36">
                  <c:v>0.46534653465346543</c:v>
                </c:pt>
                <c:pt idx="37">
                  <c:v>0.48883230411420309</c:v>
                </c:pt>
                <c:pt idx="38">
                  <c:v>0.50560664491248897</c:v>
                </c:pt>
                <c:pt idx="39">
                  <c:v>0.49943674008468308</c:v>
                </c:pt>
                <c:pt idx="40">
                  <c:v>0.48097071386159485</c:v>
                </c:pt>
                <c:pt idx="41">
                  <c:v>0.47173707141504079</c:v>
                </c:pt>
                <c:pt idx="42">
                  <c:v>0.47562644076690974</c:v>
                </c:pt>
                <c:pt idx="43">
                  <c:v>0.46501728688798838</c:v>
                </c:pt>
                <c:pt idx="44">
                  <c:v>0.46693200416604658</c:v>
                </c:pt>
                <c:pt idx="45">
                  <c:v>0.44680575832055147</c:v>
                </c:pt>
                <c:pt idx="46">
                  <c:v>0.44766697163769442</c:v>
                </c:pt>
                <c:pt idx="47">
                  <c:v>0.44269573692379871</c:v>
                </c:pt>
                <c:pt idx="48">
                  <c:v>0.4462526233415145</c:v>
                </c:pt>
                <c:pt idx="49">
                  <c:v>0.44615763720209828</c:v>
                </c:pt>
                <c:pt idx="50">
                  <c:v>0.43660210197168403</c:v>
                </c:pt>
                <c:pt idx="51">
                  <c:v>0.44113574591018656</c:v>
                </c:pt>
                <c:pt idx="52">
                  <c:v>0.44076745867594896</c:v>
                </c:pt>
                <c:pt idx="53">
                  <c:v>0.45037239448822852</c:v>
                </c:pt>
                <c:pt idx="54">
                  <c:v>0.45047367297683349</c:v>
                </c:pt>
                <c:pt idx="55">
                  <c:v>0.44991787148920948</c:v>
                </c:pt>
                <c:pt idx="56">
                  <c:v>0.43296934195027237</c:v>
                </c:pt>
                <c:pt idx="57">
                  <c:v>0.4332864169025667</c:v>
                </c:pt>
                <c:pt idx="58">
                  <c:v>0.44916509136735966</c:v>
                </c:pt>
                <c:pt idx="59">
                  <c:v>0.44429737137162079</c:v>
                </c:pt>
                <c:pt idx="60">
                  <c:v>0.40734727955842098</c:v>
                </c:pt>
                <c:pt idx="61">
                  <c:v>0.31191756571695778</c:v>
                </c:pt>
                <c:pt idx="62">
                  <c:v>0.39131602223907014</c:v>
                </c:pt>
                <c:pt idx="63">
                  <c:v>0.40903864193421491</c:v>
                </c:pt>
                <c:pt idx="64">
                  <c:v>0.44958090297041564</c:v>
                </c:pt>
                <c:pt idx="65">
                  <c:v>0.46198915429684656</c:v>
                </c:pt>
                <c:pt idx="66">
                  <c:v>0.45473761343779945</c:v>
                </c:pt>
                <c:pt idx="67">
                  <c:v>0.4592815600410538</c:v>
                </c:pt>
                <c:pt idx="68">
                  <c:v>0.4783811503063346</c:v>
                </c:pt>
                <c:pt idx="69">
                  <c:v>0.50224657680359441</c:v>
                </c:pt>
                <c:pt idx="70">
                  <c:v>0.4929520688668696</c:v>
                </c:pt>
                <c:pt idx="71">
                  <c:v>0.48715059195357641</c:v>
                </c:pt>
                <c:pt idx="72">
                  <c:v>0.46526027882947335</c:v>
                </c:pt>
                <c:pt idx="73">
                  <c:v>0.4578178008381561</c:v>
                </c:pt>
                <c:pt idx="74">
                  <c:v>0.45970619355791242</c:v>
                </c:pt>
                <c:pt idx="75">
                  <c:v>0.47304703675736243</c:v>
                </c:pt>
                <c:pt idx="76">
                  <c:v>0.48859116351077775</c:v>
                </c:pt>
                <c:pt idx="77">
                  <c:v>0.48855875519256514</c:v>
                </c:pt>
                <c:pt idx="78">
                  <c:v>0.49405921994974999</c:v>
                </c:pt>
                <c:pt idx="79">
                  <c:v>0.49978445011476569</c:v>
                </c:pt>
                <c:pt idx="80">
                  <c:v>0.48618987066249669</c:v>
                </c:pt>
                <c:pt idx="81">
                  <c:v>0.48748835200800034</c:v>
                </c:pt>
                <c:pt idx="82">
                  <c:v>0.49709951921991741</c:v>
                </c:pt>
                <c:pt idx="83">
                  <c:v>0.50146855084510944</c:v>
                </c:pt>
                <c:pt idx="84">
                  <c:v>0.51505382279878553</c:v>
                </c:pt>
                <c:pt idx="85">
                  <c:v>0.5448905229294555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9-4F15-80D7-0F811A204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3804847"/>
        <c:axId val="1100519119"/>
      </c:lineChart>
      <c:catAx>
        <c:axId val="1203804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0519119"/>
        <c:crosses val="autoZero"/>
        <c:auto val="1"/>
        <c:lblAlgn val="ctr"/>
        <c:lblOffset val="100"/>
        <c:noMultiLvlLbl val="0"/>
      </c:catAx>
      <c:valAx>
        <c:axId val="110051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3804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RATE OF SURPLUS VALUE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088605758451043E-2"/>
          <c:y val="0.11615740740740743"/>
          <c:w val="0.8945374290525242"/>
          <c:h val="0.73348753280839896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Table!$C$86:$CJ$86</c:f>
              <c:numCache>
                <c:formatCode>0%</c:formatCode>
                <c:ptCount val="86"/>
                <c:pt idx="0">
                  <c:v>1.703576389360447</c:v>
                </c:pt>
                <c:pt idx="1">
                  <c:v>1.7932416829016617</c:v>
                </c:pt>
                <c:pt idx="2">
                  <c:v>1.7287698568321308</c:v>
                </c:pt>
                <c:pt idx="3">
                  <c:v>1.8785933755101043</c:v>
                </c:pt>
                <c:pt idx="4">
                  <c:v>1.8217108981237158</c:v>
                </c:pt>
                <c:pt idx="5">
                  <c:v>1.8148319332489766</c:v>
                </c:pt>
                <c:pt idx="6">
                  <c:v>1.9204630976803505</c:v>
                </c:pt>
                <c:pt idx="7">
                  <c:v>1.807943556713838</c:v>
                </c:pt>
                <c:pt idx="8">
                  <c:v>1.7684855683336669</c:v>
                </c:pt>
                <c:pt idx="9">
                  <c:v>1.8086745056329951</c:v>
                </c:pt>
                <c:pt idx="10">
                  <c:v>1.7401179626723955</c:v>
                </c:pt>
                <c:pt idx="11">
                  <c:v>1.775026556803357</c:v>
                </c:pt>
                <c:pt idx="12">
                  <c:v>1.7794589942653596</c:v>
                </c:pt>
                <c:pt idx="13">
                  <c:v>1.8090791488028337</c:v>
                </c:pt>
                <c:pt idx="14">
                  <c:v>1.9086933179455712</c:v>
                </c:pt>
                <c:pt idx="15">
                  <c:v>1.6243046063443904</c:v>
                </c:pt>
                <c:pt idx="16">
                  <c:v>1.5253813941564922</c:v>
                </c:pt>
                <c:pt idx="17">
                  <c:v>1.473129822566601</c:v>
                </c:pt>
                <c:pt idx="18">
                  <c:v>1.5407479242598645</c:v>
                </c:pt>
                <c:pt idx="19">
                  <c:v>1.6751276065567215</c:v>
                </c:pt>
                <c:pt idx="20">
                  <c:v>1.8369041924194034</c:v>
                </c:pt>
                <c:pt idx="21">
                  <c:v>1.8691142859636427</c:v>
                </c:pt>
                <c:pt idx="22">
                  <c:v>1.9741875396648365</c:v>
                </c:pt>
                <c:pt idx="23">
                  <c:v>1.9430882842419623</c:v>
                </c:pt>
                <c:pt idx="24">
                  <c:v>1.8999469269641165</c:v>
                </c:pt>
                <c:pt idx="25">
                  <c:v>2.0622953856066166</c:v>
                </c:pt>
                <c:pt idx="26">
                  <c:v>2.0802255005019319</c:v>
                </c:pt>
                <c:pt idx="27">
                  <c:v>2.1238627244677191</c:v>
                </c:pt>
                <c:pt idx="28">
                  <c:v>2.1095232888868192</c:v>
                </c:pt>
                <c:pt idx="29">
                  <c:v>2.105961645394387</c:v>
                </c:pt>
                <c:pt idx="30">
                  <c:v>2.0513157507101116</c:v>
                </c:pt>
                <c:pt idx="31">
                  <c:v>2.082613689263066</c:v>
                </c:pt>
                <c:pt idx="32">
                  <c:v>2.1073028198859074</c:v>
                </c:pt>
                <c:pt idx="33">
                  <c:v>2.0859690753672737</c:v>
                </c:pt>
                <c:pt idx="34">
                  <c:v>2.0500694465279379</c:v>
                </c:pt>
                <c:pt idx="35">
                  <c:v>2.0354758587864539</c:v>
                </c:pt>
                <c:pt idx="36">
                  <c:v>1.9822328405802814</c:v>
                </c:pt>
                <c:pt idx="37">
                  <c:v>2.0507657978211302</c:v>
                </c:pt>
                <c:pt idx="38">
                  <c:v>2.0908999501463694</c:v>
                </c:pt>
                <c:pt idx="39">
                  <c:v>2.0303140255235825</c:v>
                </c:pt>
                <c:pt idx="40">
                  <c:v>1.9036568436381902</c:v>
                </c:pt>
                <c:pt idx="41">
                  <c:v>1.8626788080755461</c:v>
                </c:pt>
                <c:pt idx="42">
                  <c:v>1.8595139768044131</c:v>
                </c:pt>
                <c:pt idx="43">
                  <c:v>1.7961393496270506</c:v>
                </c:pt>
                <c:pt idx="44">
                  <c:v>1.7918748619599436</c:v>
                </c:pt>
                <c:pt idx="45">
                  <c:v>1.7127484687023615</c:v>
                </c:pt>
                <c:pt idx="46">
                  <c:v>1.7270669683323114</c:v>
                </c:pt>
                <c:pt idx="47">
                  <c:v>1.7241577154675951</c:v>
                </c:pt>
                <c:pt idx="48">
                  <c:v>1.7326749264931041</c:v>
                </c:pt>
                <c:pt idx="49">
                  <c:v>1.7151225296278014</c:v>
                </c:pt>
                <c:pt idx="50">
                  <c:v>1.6611559426538163</c:v>
                </c:pt>
                <c:pt idx="51">
                  <c:v>1.681325546558081</c:v>
                </c:pt>
                <c:pt idx="52">
                  <c:v>1.693398874789656</c:v>
                </c:pt>
                <c:pt idx="53">
                  <c:v>1.7272802107125542</c:v>
                </c:pt>
                <c:pt idx="54">
                  <c:v>1.7397406832529434</c:v>
                </c:pt>
                <c:pt idx="55">
                  <c:v>1.7250832033636989</c:v>
                </c:pt>
                <c:pt idx="56">
                  <c:v>1.6698270615346353</c:v>
                </c:pt>
                <c:pt idx="57">
                  <c:v>1.648793740714076</c:v>
                </c:pt>
                <c:pt idx="58">
                  <c:v>1.6958984639568142</c:v>
                </c:pt>
                <c:pt idx="59">
                  <c:v>1.6609273943509095</c:v>
                </c:pt>
                <c:pt idx="60">
                  <c:v>1.4995115903784846</c:v>
                </c:pt>
                <c:pt idx="61">
                  <c:v>1.1351902996510892</c:v>
                </c:pt>
                <c:pt idx="62">
                  <c:v>1.4115790659510972</c:v>
                </c:pt>
                <c:pt idx="63">
                  <c:v>1.4977380207916589</c:v>
                </c:pt>
                <c:pt idx="64">
                  <c:v>1.6840763783534434</c:v>
                </c:pt>
                <c:pt idx="65">
                  <c:v>1.7526277949998681</c:v>
                </c:pt>
                <c:pt idx="66">
                  <c:v>1.738459623976486</c:v>
                </c:pt>
                <c:pt idx="67">
                  <c:v>1.7412412196180511</c:v>
                </c:pt>
                <c:pt idx="68">
                  <c:v>1.8554503246686458</c:v>
                </c:pt>
                <c:pt idx="69">
                  <c:v>1.9562014670372165</c:v>
                </c:pt>
                <c:pt idx="70">
                  <c:v>1.906374867359061</c:v>
                </c:pt>
                <c:pt idx="71">
                  <c:v>1.8200803354152584</c:v>
                </c:pt>
                <c:pt idx="72">
                  <c:v>1.7477518040592706</c:v>
                </c:pt>
                <c:pt idx="73">
                  <c:v>1.7009438022868522</c:v>
                </c:pt>
                <c:pt idx="74">
                  <c:v>1.6676355602300641</c:v>
                </c:pt>
                <c:pt idx="75">
                  <c:v>1.7047780153075798</c:v>
                </c:pt>
                <c:pt idx="76">
                  <c:v>1.773557011606762</c:v>
                </c:pt>
                <c:pt idx="77">
                  <c:v>1.7392691684855319</c:v>
                </c:pt>
                <c:pt idx="78">
                  <c:v>1.7539102308216123</c:v>
                </c:pt>
                <c:pt idx="79">
                  <c:v>1.7692369534062706</c:v>
                </c:pt>
                <c:pt idx="80">
                  <c:v>1.7211121421452382</c:v>
                </c:pt>
                <c:pt idx="81">
                  <c:v>1.7423010259144056</c:v>
                </c:pt>
                <c:pt idx="82">
                  <c:v>1.774645283615105</c:v>
                </c:pt>
                <c:pt idx="83">
                  <c:v>1.760154613466334</c:v>
                </c:pt>
                <c:pt idx="84">
                  <c:v>1.8078389180237371</c:v>
                </c:pt>
                <c:pt idx="85">
                  <c:v>1.9125657354823886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1-4C7B-8BCB-49902AF83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4366240"/>
        <c:axId val="1541543791"/>
      </c:lineChart>
      <c:catAx>
        <c:axId val="1584366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1543791"/>
        <c:crosses val="autoZero"/>
        <c:auto val="1"/>
        <c:lblAlgn val="ctr"/>
        <c:lblOffset val="100"/>
        <c:noMultiLvlLbl val="0"/>
      </c:catAx>
      <c:valAx>
        <c:axId val="154154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4366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PROFIT MARGINS BASED ON TOTAL 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54906748080238E-2"/>
          <c:y val="0.13004629629629633"/>
          <c:w val="0.89880883910332821"/>
          <c:h val="0.71959864391951012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Table!$C$91:$CJ$91</c:f>
              <c:numCache>
                <c:formatCode>0.0%</c:formatCode>
                <c:ptCount val="86"/>
                <c:pt idx="0">
                  <c:v>6.1156744457038129E-2</c:v>
                </c:pt>
                <c:pt idx="1">
                  <c:v>6.2621868244723253E-2</c:v>
                </c:pt>
                <c:pt idx="2">
                  <c:v>6.1537948338802051E-2</c:v>
                </c:pt>
                <c:pt idx="3">
                  <c:v>6.7217653181715867E-2</c:v>
                </c:pt>
                <c:pt idx="4">
                  <c:v>6.7999341356266438E-2</c:v>
                </c:pt>
                <c:pt idx="5">
                  <c:v>6.9321276980546256E-2</c:v>
                </c:pt>
                <c:pt idx="6">
                  <c:v>7.1972200673303885E-2</c:v>
                </c:pt>
                <c:pt idx="7">
                  <c:v>6.764013860303375E-2</c:v>
                </c:pt>
                <c:pt idx="8">
                  <c:v>6.5253010834003755E-2</c:v>
                </c:pt>
                <c:pt idx="9">
                  <c:v>6.5500620600974571E-2</c:v>
                </c:pt>
                <c:pt idx="10">
                  <c:v>5.8395690923010543E-2</c:v>
                </c:pt>
                <c:pt idx="11">
                  <c:v>5.9530628928303159E-2</c:v>
                </c:pt>
                <c:pt idx="12">
                  <c:v>5.0606794008249106E-2</c:v>
                </c:pt>
                <c:pt idx="13">
                  <c:v>5.1527344307204251E-2</c:v>
                </c:pt>
                <c:pt idx="14">
                  <c:v>5.2818287608460114E-2</c:v>
                </c:pt>
                <c:pt idx="15">
                  <c:v>3.5626304080105663E-2</c:v>
                </c:pt>
                <c:pt idx="16">
                  <c:v>4.1410325866115552E-2</c:v>
                </c:pt>
                <c:pt idx="17">
                  <c:v>4.2862638949440465E-2</c:v>
                </c:pt>
                <c:pt idx="18">
                  <c:v>4.6646696086210894E-2</c:v>
                </c:pt>
                <c:pt idx="19">
                  <c:v>5.5749841762825485E-2</c:v>
                </c:pt>
                <c:pt idx="20">
                  <c:v>5.8483575207811007E-2</c:v>
                </c:pt>
                <c:pt idx="21">
                  <c:v>5.8077833440930642E-2</c:v>
                </c:pt>
                <c:pt idx="22">
                  <c:v>5.9681946138454775E-2</c:v>
                </c:pt>
                <c:pt idx="23">
                  <c:v>5.6571249910316493E-2</c:v>
                </c:pt>
                <c:pt idx="24">
                  <c:v>5.1341475859435437E-2</c:v>
                </c:pt>
                <c:pt idx="25">
                  <c:v>5.3491043847365263E-2</c:v>
                </c:pt>
                <c:pt idx="26">
                  <c:v>5.1552628700454212E-2</c:v>
                </c:pt>
                <c:pt idx="27">
                  <c:v>5.2268874957609561E-2</c:v>
                </c:pt>
                <c:pt idx="28">
                  <c:v>6.1851190906224207E-2</c:v>
                </c:pt>
                <c:pt idx="29">
                  <c:v>6.0703541221145768E-2</c:v>
                </c:pt>
                <c:pt idx="30">
                  <c:v>6.0885902886783291E-2</c:v>
                </c:pt>
                <c:pt idx="31">
                  <c:v>5.9538396348401149E-2</c:v>
                </c:pt>
                <c:pt idx="32">
                  <c:v>6.2420292877729058E-2</c:v>
                </c:pt>
                <c:pt idx="33">
                  <c:v>6.0866853282173936E-2</c:v>
                </c:pt>
                <c:pt idx="34">
                  <c:v>6.1199669148846225E-2</c:v>
                </c:pt>
                <c:pt idx="35">
                  <c:v>6.130227676952138E-2</c:v>
                </c:pt>
                <c:pt idx="36">
                  <c:v>5.8528753163567412E-2</c:v>
                </c:pt>
                <c:pt idx="37">
                  <c:v>6.1397897050167849E-2</c:v>
                </c:pt>
                <c:pt idx="38">
                  <c:v>6.4115236305675824E-2</c:v>
                </c:pt>
                <c:pt idx="39">
                  <c:v>6.3297779382720853E-2</c:v>
                </c:pt>
                <c:pt idx="40">
                  <c:v>5.9635005824811071E-2</c:v>
                </c:pt>
                <c:pt idx="41">
                  <c:v>6.0220915088037591E-2</c:v>
                </c:pt>
                <c:pt idx="42">
                  <c:v>6.0236729920035689E-2</c:v>
                </c:pt>
                <c:pt idx="43">
                  <c:v>5.4403711888183784E-2</c:v>
                </c:pt>
                <c:pt idx="44">
                  <c:v>5.852055303037746E-2</c:v>
                </c:pt>
                <c:pt idx="45">
                  <c:v>5.9151773044658934E-2</c:v>
                </c:pt>
                <c:pt idx="46">
                  <c:v>5.7377080314129456E-2</c:v>
                </c:pt>
                <c:pt idx="47">
                  <c:v>5.561915679690569E-2</c:v>
                </c:pt>
                <c:pt idx="48">
                  <c:v>5.8101998431732936E-2</c:v>
                </c:pt>
                <c:pt idx="49">
                  <c:v>5.7386402799817472E-2</c:v>
                </c:pt>
                <c:pt idx="50">
                  <c:v>5.6809521462373683E-2</c:v>
                </c:pt>
                <c:pt idx="51">
                  <c:v>4.8720921014282902E-2</c:v>
                </c:pt>
                <c:pt idx="52">
                  <c:v>5.1503730685301716E-2</c:v>
                </c:pt>
                <c:pt idx="53">
                  <c:v>5.4976689705280184E-2</c:v>
                </c:pt>
                <c:pt idx="54">
                  <c:v>5.2812601153726234E-2</c:v>
                </c:pt>
                <c:pt idx="55">
                  <c:v>5.1325515082550052E-2</c:v>
                </c:pt>
                <c:pt idx="56">
                  <c:v>4.7344712530265745E-2</c:v>
                </c:pt>
                <c:pt idx="57">
                  <c:v>4.7562884494826957E-2</c:v>
                </c:pt>
                <c:pt idx="58">
                  <c:v>4.9094285585586837E-2</c:v>
                </c:pt>
                <c:pt idx="59">
                  <c:v>5.1723324632538023E-2</c:v>
                </c:pt>
                <c:pt idx="60">
                  <c:v>4.8928070174243374E-2</c:v>
                </c:pt>
                <c:pt idx="61">
                  <c:v>5.2704645017373659E-2</c:v>
                </c:pt>
                <c:pt idx="62">
                  <c:v>7.7213585071304658E-2</c:v>
                </c:pt>
                <c:pt idx="63">
                  <c:v>6.8162001386094767E-2</c:v>
                </c:pt>
                <c:pt idx="64">
                  <c:v>7.4532046705314214E-2</c:v>
                </c:pt>
                <c:pt idx="65">
                  <c:v>8.3140117344171538E-2</c:v>
                </c:pt>
                <c:pt idx="66">
                  <c:v>7.8183992015958881E-2</c:v>
                </c:pt>
                <c:pt idx="67">
                  <c:v>7.5232548363981314E-2</c:v>
                </c:pt>
                <c:pt idx="68">
                  <c:v>7.6376077716846832E-2</c:v>
                </c:pt>
                <c:pt idx="69">
                  <c:v>8.0635939610279941E-2</c:v>
                </c:pt>
                <c:pt idx="70">
                  <c:v>7.4693249198225731E-2</c:v>
                </c:pt>
                <c:pt idx="71">
                  <c:v>7.2721533305465116E-2</c:v>
                </c:pt>
                <c:pt idx="72">
                  <c:v>7.2895321573715338E-2</c:v>
                </c:pt>
                <c:pt idx="73">
                  <c:v>7.4222089010125059E-2</c:v>
                </c:pt>
                <c:pt idx="74">
                  <c:v>7.7920472297133878E-2</c:v>
                </c:pt>
                <c:pt idx="75">
                  <c:v>8.0200522565836208E-2</c:v>
                </c:pt>
                <c:pt idx="76">
                  <c:v>8.1022961507463159E-2</c:v>
                </c:pt>
                <c:pt idx="77">
                  <c:v>8.3974766915684174E-2</c:v>
                </c:pt>
                <c:pt idx="78">
                  <c:v>8.4431573029166859E-2</c:v>
                </c:pt>
                <c:pt idx="79">
                  <c:v>8.6439835516977453E-2</c:v>
                </c:pt>
                <c:pt idx="80">
                  <c:v>8.5226631249557941E-2</c:v>
                </c:pt>
                <c:pt idx="81">
                  <c:v>7.6232284571833689E-2</c:v>
                </c:pt>
                <c:pt idx="82">
                  <c:v>7.9392738483381894E-2</c:v>
                </c:pt>
                <c:pt idx="83">
                  <c:v>8.077241172482455E-2</c:v>
                </c:pt>
                <c:pt idx="84">
                  <c:v>8.7376295518700658E-2</c:v>
                </c:pt>
                <c:pt idx="85">
                  <c:v>9.4531672437083963E-2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B-475A-BA72-776610F88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1565007"/>
        <c:axId val="1647547519"/>
      </c:lineChart>
      <c:catAx>
        <c:axId val="991565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7547519"/>
        <c:crosses val="autoZero"/>
        <c:auto val="1"/>
        <c:lblAlgn val="ctr"/>
        <c:lblOffset val="100"/>
        <c:noMultiLvlLbl val="0"/>
      </c:catAx>
      <c:valAx>
        <c:axId val="1647547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156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50" b="1"/>
              <a:t>DIFFERENCE BETWEEN ANNUAL COMPENSATION AND VARIABLE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Table!$C$93:$CI$93</c:f>
              <c:numCache>
                <c:formatCode>0.0</c:formatCode>
                <c:ptCount val="85"/>
                <c:pt idx="0">
                  <c:v>2892.5753605195305</c:v>
                </c:pt>
                <c:pt idx="1">
                  <c:v>2930.8476138818487</c:v>
                </c:pt>
                <c:pt idx="2">
                  <c:v>2968.8662202952637</c:v>
                </c:pt>
                <c:pt idx="3">
                  <c:v>3019.3372995298564</c:v>
                </c:pt>
                <c:pt idx="4">
                  <c:v>3059.1630842596164</c:v>
                </c:pt>
                <c:pt idx="5">
                  <c:v>3074.0056423882461</c:v>
                </c:pt>
                <c:pt idx="6">
                  <c:v>3098.2832744384878</c:v>
                </c:pt>
                <c:pt idx="7">
                  <c:v>3129.3840426367069</c:v>
                </c:pt>
                <c:pt idx="8">
                  <c:v>3205.9024264945119</c:v>
                </c:pt>
                <c:pt idx="9">
                  <c:v>3219.2787552244981</c:v>
                </c:pt>
                <c:pt idx="10">
                  <c:v>3233.5231879787862</c:v>
                </c:pt>
                <c:pt idx="11">
                  <c:v>3276.5737108773733</c:v>
                </c:pt>
                <c:pt idx="12">
                  <c:v>3351.5413471747079</c:v>
                </c:pt>
                <c:pt idx="13">
                  <c:v>3354.3798423089502</c:v>
                </c:pt>
                <c:pt idx="14">
                  <c:v>3342.5771069745197</c:v>
                </c:pt>
                <c:pt idx="15">
                  <c:v>3234.164423204802</c:v>
                </c:pt>
                <c:pt idx="16">
                  <c:v>2989.7683794466402</c:v>
                </c:pt>
                <c:pt idx="17">
                  <c:v>2992.1305600000005</c:v>
                </c:pt>
                <c:pt idx="18">
                  <c:v>3005.0050353471397</c:v>
                </c:pt>
                <c:pt idx="19">
                  <c:v>3028.0613622267019</c:v>
                </c:pt>
                <c:pt idx="20">
                  <c:v>3041.9306553911206</c:v>
                </c:pt>
                <c:pt idx="21">
                  <c:v>3109.8825403801784</c:v>
                </c:pt>
                <c:pt idx="22">
                  <c:v>3145.2696732131794</c:v>
                </c:pt>
                <c:pt idx="23">
                  <c:v>3178.1675811346167</c:v>
                </c:pt>
                <c:pt idx="24">
                  <c:v>3302.8235258658942</c:v>
                </c:pt>
                <c:pt idx="25">
                  <c:v>3328.7007876690177</c:v>
                </c:pt>
                <c:pt idx="26">
                  <c:v>3369.212196018867</c:v>
                </c:pt>
                <c:pt idx="27">
                  <c:v>3346.0981638094036</c:v>
                </c:pt>
                <c:pt idx="28">
                  <c:v>3473.1536864453078</c:v>
                </c:pt>
                <c:pt idx="29">
                  <c:v>3503.6331023973357</c:v>
                </c:pt>
                <c:pt idx="30">
                  <c:v>3505.000428383561</c:v>
                </c:pt>
                <c:pt idx="31">
                  <c:v>3605.5805047975027</c:v>
                </c:pt>
                <c:pt idx="32">
                  <c:v>3585.7261785050432</c:v>
                </c:pt>
                <c:pt idx="33">
                  <c:v>3627.6684497388042</c:v>
                </c:pt>
                <c:pt idx="34">
                  <c:v>3635.9070707070709</c:v>
                </c:pt>
                <c:pt idx="35">
                  <c:v>3681.7903594431746</c:v>
                </c:pt>
                <c:pt idx="36">
                  <c:v>3779.4499329093983</c:v>
                </c:pt>
                <c:pt idx="37">
                  <c:v>3798.7270421076855</c:v>
                </c:pt>
                <c:pt idx="38">
                  <c:v>3833.7729155113184</c:v>
                </c:pt>
                <c:pt idx="39">
                  <c:v>3882.0964110604127</c:v>
                </c:pt>
                <c:pt idx="40">
                  <c:v>3901.8072189707837</c:v>
                </c:pt>
                <c:pt idx="41">
                  <c:v>3942.05452705886</c:v>
                </c:pt>
                <c:pt idx="42">
                  <c:v>3970.9347808854727</c:v>
                </c:pt>
                <c:pt idx="43">
                  <c:v>3986.9793368819346</c:v>
                </c:pt>
                <c:pt idx="44">
                  <c:v>3975.6976946448603</c:v>
                </c:pt>
                <c:pt idx="45">
                  <c:v>3999.6508032958218</c:v>
                </c:pt>
                <c:pt idx="46">
                  <c:v>4048.4365170203059</c:v>
                </c:pt>
                <c:pt idx="47">
                  <c:v>4117.9923243821149</c:v>
                </c:pt>
                <c:pt idx="48">
                  <c:v>4174.4922438161193</c:v>
                </c:pt>
                <c:pt idx="49">
                  <c:v>4203.4880979564314</c:v>
                </c:pt>
                <c:pt idx="50">
                  <c:v>4243.5174223469821</c:v>
                </c:pt>
                <c:pt idx="51">
                  <c:v>4315.0396005473976</c:v>
                </c:pt>
                <c:pt idx="52">
                  <c:v>4399.0071561916611</c:v>
                </c:pt>
                <c:pt idx="53">
                  <c:v>4436.8120430628132</c:v>
                </c:pt>
                <c:pt idx="54">
                  <c:v>4513.6258840634418</c:v>
                </c:pt>
                <c:pt idx="55">
                  <c:v>4545.2092362121039</c:v>
                </c:pt>
                <c:pt idx="56">
                  <c:v>4653.2888015551644</c:v>
                </c:pt>
                <c:pt idx="57">
                  <c:v>4661.6003390021242</c:v>
                </c:pt>
                <c:pt idx="58">
                  <c:v>4666.70830677714</c:v>
                </c:pt>
                <c:pt idx="59">
                  <c:v>4703.824731975722</c:v>
                </c:pt>
                <c:pt idx="60">
                  <c:v>4710.7279186204805</c:v>
                </c:pt>
                <c:pt idx="61">
                  <c:v>4342.5251940277731</c:v>
                </c:pt>
                <c:pt idx="62">
                  <c:v>4576.0733763767566</c:v>
                </c:pt>
                <c:pt idx="63">
                  <c:v>4804.3446682464455</c:v>
                </c:pt>
                <c:pt idx="64">
                  <c:v>4888.7175669113658</c:v>
                </c:pt>
                <c:pt idx="65">
                  <c:v>5065.1939833855376</c:v>
                </c:pt>
                <c:pt idx="66">
                  <c:v>5240.1590177569469</c:v>
                </c:pt>
                <c:pt idx="67">
                  <c:v>5380.0243796283448</c:v>
                </c:pt>
                <c:pt idx="68">
                  <c:v>5499.6665015442741</c:v>
                </c:pt>
                <c:pt idx="69">
                  <c:v>5574.6292224878325</c:v>
                </c:pt>
                <c:pt idx="70">
                  <c:v>5701.6614051476608</c:v>
                </c:pt>
                <c:pt idx="71">
                  <c:v>5653.8626374011474</c:v>
                </c:pt>
                <c:pt idx="72">
                  <c:v>5794.9992090832402</c:v>
                </c:pt>
                <c:pt idx="73">
                  <c:v>5859.6215911513227</c:v>
                </c:pt>
                <c:pt idx="74">
                  <c:v>5887.2625054142327</c:v>
                </c:pt>
                <c:pt idx="75">
                  <c:v>5932.2975083414367</c:v>
                </c:pt>
                <c:pt idx="76">
                  <c:v>6083.739150108775</c:v>
                </c:pt>
                <c:pt idx="77">
                  <c:v>6128.0359550561789</c:v>
                </c:pt>
                <c:pt idx="78">
                  <c:v>6118.1323943661973</c:v>
                </c:pt>
                <c:pt idx="79">
                  <c:v>6158.2084745762713</c:v>
                </c:pt>
                <c:pt idx="80">
                  <c:v>6263.2525423728821</c:v>
                </c:pt>
                <c:pt idx="81">
                  <c:v>6337.6537140282053</c:v>
                </c:pt>
                <c:pt idx="82">
                  <c:v>6378.6392156862748</c:v>
                </c:pt>
                <c:pt idx="83">
                  <c:v>6451.9871794871797</c:v>
                </c:pt>
                <c:pt idx="84">
                  <c:v>6477.0156695156693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8-4FC0-B337-D63F9A76B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52799"/>
        <c:axId val="464007839"/>
      </c:lineChart>
      <c:catAx>
        <c:axId val="55652799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007839"/>
        <c:crosses val="autoZero"/>
        <c:auto val="1"/>
        <c:lblAlgn val="ctr"/>
        <c:lblOffset val="100"/>
        <c:noMultiLvlLbl val="0"/>
      </c:catAx>
      <c:valAx>
        <c:axId val="46400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in millions of $s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52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RATIO OF CIRCULATING TO FIXED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843552719175404E-2"/>
          <c:y val="0.13004629629629633"/>
          <c:w val="0.88279460985744129"/>
          <c:h val="0.7024376640419947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Table!$C$89:$CJ$89</c:f>
              <c:numCache>
                <c:formatCode>0.0%</c:formatCode>
                <c:ptCount val="86"/>
                <c:pt idx="0">
                  <c:v>0.34205445686360086</c:v>
                </c:pt>
                <c:pt idx="1">
                  <c:v>0.34760655637157567</c:v>
                </c:pt>
                <c:pt idx="2">
                  <c:v>0.3512363280820861</c:v>
                </c:pt>
                <c:pt idx="3">
                  <c:v>0.35912239617677855</c:v>
                </c:pt>
                <c:pt idx="4">
                  <c:v>0.33964064195200749</c:v>
                </c:pt>
                <c:pt idx="5">
                  <c:v>0.34162155806467959</c:v>
                </c:pt>
                <c:pt idx="6">
                  <c:v>0.3468229620692721</c:v>
                </c:pt>
                <c:pt idx="7">
                  <c:v>0.35060007163856027</c:v>
                </c:pt>
                <c:pt idx="8">
                  <c:v>0.33688446238012359</c:v>
                </c:pt>
                <c:pt idx="9">
                  <c:v>0.33934640353106171</c:v>
                </c:pt>
                <c:pt idx="10">
                  <c:v>0.33750028819769839</c:v>
                </c:pt>
                <c:pt idx="11">
                  <c:v>0.34061810464949999</c:v>
                </c:pt>
                <c:pt idx="12">
                  <c:v>0.31874326456634122</c:v>
                </c:pt>
                <c:pt idx="13">
                  <c:v>0.31871458297111577</c:v>
                </c:pt>
                <c:pt idx="14">
                  <c:v>0.3236284745085079</c:v>
                </c:pt>
                <c:pt idx="15">
                  <c:v>0.32121040481775037</c:v>
                </c:pt>
                <c:pt idx="16">
                  <c:v>0.31578542721999731</c:v>
                </c:pt>
                <c:pt idx="17">
                  <c:v>0.31428170936867433</c:v>
                </c:pt>
                <c:pt idx="18">
                  <c:v>0.31361699881277333</c:v>
                </c:pt>
                <c:pt idx="19">
                  <c:v>0.31904663712689602</c:v>
                </c:pt>
                <c:pt idx="20">
                  <c:v>0.31052286311696103</c:v>
                </c:pt>
                <c:pt idx="21">
                  <c:v>0.31506031398197232</c:v>
                </c:pt>
                <c:pt idx="22">
                  <c:v>0.32073034709673981</c:v>
                </c:pt>
                <c:pt idx="23">
                  <c:v>0.32142785549284952</c:v>
                </c:pt>
                <c:pt idx="24">
                  <c:v>0.30906748310453808</c:v>
                </c:pt>
                <c:pt idx="25">
                  <c:v>0.31415677479582216</c:v>
                </c:pt>
                <c:pt idx="26">
                  <c:v>0.31746180716892308</c:v>
                </c:pt>
                <c:pt idx="27">
                  <c:v>0.31866093022149733</c:v>
                </c:pt>
                <c:pt idx="28">
                  <c:v>0.31673639156891598</c:v>
                </c:pt>
                <c:pt idx="29">
                  <c:v>0.32062583727512423</c:v>
                </c:pt>
                <c:pt idx="30">
                  <c:v>0.32021340470353155</c:v>
                </c:pt>
                <c:pt idx="31">
                  <c:v>0.32625071838274561</c:v>
                </c:pt>
                <c:pt idx="32">
                  <c:v>0.31672186954692899</c:v>
                </c:pt>
                <c:pt idx="33">
                  <c:v>0.3189065933382495</c:v>
                </c:pt>
                <c:pt idx="34">
                  <c:v>0.32017323872211734</c:v>
                </c:pt>
                <c:pt idx="35">
                  <c:v>0.32406961376780141</c:v>
                </c:pt>
                <c:pt idx="36">
                  <c:v>0.31138930288751593</c:v>
                </c:pt>
                <c:pt idx="37">
                  <c:v>0.31800621948525709</c:v>
                </c:pt>
                <c:pt idx="38">
                  <c:v>0.32495591657260914</c:v>
                </c:pt>
                <c:pt idx="39">
                  <c:v>0.33026378447018284</c:v>
                </c:pt>
                <c:pt idx="40">
                  <c:v>0.3275912089764409</c:v>
                </c:pt>
                <c:pt idx="41">
                  <c:v>0.32996967613393519</c:v>
                </c:pt>
                <c:pt idx="42">
                  <c:v>0.33415428434517425</c:v>
                </c:pt>
                <c:pt idx="43">
                  <c:v>0.33567133653036724</c:v>
                </c:pt>
                <c:pt idx="44">
                  <c:v>0.32737443483830608</c:v>
                </c:pt>
                <c:pt idx="45">
                  <c:v>0.32720333095296672</c:v>
                </c:pt>
                <c:pt idx="46">
                  <c:v>0.33013446107319333</c:v>
                </c:pt>
                <c:pt idx="47">
                  <c:v>0.33360085661307914</c:v>
                </c:pt>
                <c:pt idx="48">
                  <c:v>0.32703471118771571</c:v>
                </c:pt>
                <c:pt idx="49">
                  <c:v>0.33094763618502171</c:v>
                </c:pt>
                <c:pt idx="50">
                  <c:v>0.3345201021369309</c:v>
                </c:pt>
                <c:pt idx="51">
                  <c:v>0.34022242992408519</c:v>
                </c:pt>
                <c:pt idx="52">
                  <c:v>0.3283988362427635</c:v>
                </c:pt>
                <c:pt idx="53">
                  <c:v>0.3329099978268199</c:v>
                </c:pt>
                <c:pt idx="54">
                  <c:v>0.33741938309311104</c:v>
                </c:pt>
                <c:pt idx="55">
                  <c:v>0.34092754170908757</c:v>
                </c:pt>
                <c:pt idx="56">
                  <c:v>0.33049754055303976</c:v>
                </c:pt>
                <c:pt idx="57">
                  <c:v>0.3336857849122154</c:v>
                </c:pt>
                <c:pt idx="58">
                  <c:v>0.33769512669399498</c:v>
                </c:pt>
                <c:pt idx="59">
                  <c:v>0.34110403754661806</c:v>
                </c:pt>
                <c:pt idx="60">
                  <c:v>0.33914614219454098</c:v>
                </c:pt>
                <c:pt idx="61">
                  <c:v>0.30655850132500101</c:v>
                </c:pt>
                <c:pt idx="62">
                  <c:v>0.32913518968644667</c:v>
                </c:pt>
                <c:pt idx="63">
                  <c:v>0.33991537697525581</c:v>
                </c:pt>
                <c:pt idx="64">
                  <c:v>0.3263855779985575</c:v>
                </c:pt>
                <c:pt idx="65">
                  <c:v>0.3318690490122837</c:v>
                </c:pt>
                <c:pt idx="66">
                  <c:v>0.33576170883791689</c:v>
                </c:pt>
                <c:pt idx="67">
                  <c:v>0.3390272051593724</c:v>
                </c:pt>
                <c:pt idx="68">
                  <c:v>0.33603814967447304</c:v>
                </c:pt>
                <c:pt idx="69">
                  <c:v>0.33380951039060008</c:v>
                </c:pt>
                <c:pt idx="70">
                  <c:v>0.33159547782740462</c:v>
                </c:pt>
                <c:pt idx="71">
                  <c:v>0.32976664714715531</c:v>
                </c:pt>
                <c:pt idx="72">
                  <c:v>0.33132364944695081</c:v>
                </c:pt>
                <c:pt idx="73">
                  <c:v>0.33267546044854446</c:v>
                </c:pt>
                <c:pt idx="74">
                  <c:v>0.33511990960024207</c:v>
                </c:pt>
                <c:pt idx="75">
                  <c:v>0.33842016680354486</c:v>
                </c:pt>
                <c:pt idx="76">
                  <c:v>0.34376340217570051</c:v>
                </c:pt>
                <c:pt idx="77">
                  <c:v>0.34579278708834987</c:v>
                </c:pt>
                <c:pt idx="78">
                  <c:v>0.34383871370927516</c:v>
                </c:pt>
                <c:pt idx="79">
                  <c:v>0.34742790361569936</c:v>
                </c:pt>
                <c:pt idx="80">
                  <c:v>0.34403437414801935</c:v>
                </c:pt>
                <c:pt idx="81">
                  <c:v>0.34627631931423564</c:v>
                </c:pt>
                <c:pt idx="82">
                  <c:v>0.34630703443802907</c:v>
                </c:pt>
                <c:pt idx="83">
                  <c:v>0.35220933635355783</c:v>
                </c:pt>
                <c:pt idx="84">
                  <c:v>0.35057902802065599</c:v>
                </c:pt>
                <c:pt idx="85">
                  <c:v>0.35066654610346487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E2-408F-A70F-770FF480F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398655"/>
        <c:axId val="244399135"/>
      </c:lineChart>
      <c:catAx>
        <c:axId val="244398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399135"/>
        <c:crosses val="autoZero"/>
        <c:auto val="1"/>
        <c:lblAlgn val="ctr"/>
        <c:lblOffset val="100"/>
        <c:noMultiLvlLbl val="0"/>
      </c:catAx>
      <c:valAx>
        <c:axId val="244399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398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US NON FINANCIAL: RATE OF PROFIT (net surplus)</a:t>
            </a:r>
          </a:p>
        </c:rich>
      </c:tx>
      <c:layout>
        <c:manualLayout>
          <c:xMode val="edge"/>
          <c:yMode val="edge"/>
          <c:x val="0.2444184687317358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046576805018011E-2"/>
          <c:y val="0.1115277777777778"/>
          <c:w val="0.88851829523647363"/>
          <c:h val="0.73811716243802861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rgbClr val="92D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Table!$C$6:$CJ$7</c:f>
              <c:multiLvlStrCache>
                <c:ptCount val="8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  <c:pt idx="85">
                    <c:v>Q2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Table!$C$75:$CI$75</c:f>
              <c:numCache>
                <c:formatCode>0.0%</c:formatCode>
                <c:ptCount val="85"/>
                <c:pt idx="0">
                  <c:v>0.11726893521521554</c:v>
                </c:pt>
                <c:pt idx="1">
                  <c:v>0.12256852530949175</c:v>
                </c:pt>
                <c:pt idx="2">
                  <c:v>0.1203286247831561</c:v>
                </c:pt>
                <c:pt idx="3">
                  <c:v>0.12898806710402766</c:v>
                </c:pt>
                <c:pt idx="4">
                  <c:v>0.12298803167910813</c:v>
                </c:pt>
                <c:pt idx="5">
                  <c:v>0.12282613400946425</c:v>
                </c:pt>
                <c:pt idx="6">
                  <c:v>0.12906154339222131</c:v>
                </c:pt>
                <c:pt idx="7">
                  <c:v>0.12543988810185339</c:v>
                </c:pt>
                <c:pt idx="8">
                  <c:v>0.1189748613958309</c:v>
                </c:pt>
                <c:pt idx="9">
                  <c:v>0.12132238530455161</c:v>
                </c:pt>
                <c:pt idx="10">
                  <c:v>0.11625052363723878</c:v>
                </c:pt>
                <c:pt idx="11">
                  <c:v>0.11785944433563854</c:v>
                </c:pt>
                <c:pt idx="12">
                  <c:v>0.10859611728553618</c:v>
                </c:pt>
                <c:pt idx="13">
                  <c:v>0.10882397193107966</c:v>
                </c:pt>
                <c:pt idx="14">
                  <c:v>0.11560894827914334</c:v>
                </c:pt>
                <c:pt idx="15">
                  <c:v>0.1065691068842001</c:v>
                </c:pt>
                <c:pt idx="16">
                  <c:v>0.10262246910538876</c:v>
                </c:pt>
                <c:pt idx="17">
                  <c:v>9.9774524326410388E-2</c:v>
                </c:pt>
                <c:pt idx="18">
                  <c:v>0.10200111735019499</c:v>
                </c:pt>
                <c:pt idx="19">
                  <c:v>0.1104146638366935</c:v>
                </c:pt>
                <c:pt idx="20">
                  <c:v>0.11414016629849708</c:v>
                </c:pt>
                <c:pt idx="21">
                  <c:v>0.11614587634064293</c:v>
                </c:pt>
                <c:pt idx="22">
                  <c:v>0.1228504384482773</c:v>
                </c:pt>
                <c:pt idx="23">
                  <c:v>0.12061040848346784</c:v>
                </c:pt>
                <c:pt idx="24">
                  <c:v>0.11237166708860086</c:v>
                </c:pt>
                <c:pt idx="25">
                  <c:v>0.1201746798949774</c:v>
                </c:pt>
                <c:pt idx="26">
                  <c:v>0.12141857366301122</c:v>
                </c:pt>
                <c:pt idx="27">
                  <c:v>0.12405799378377207</c:v>
                </c:pt>
                <c:pt idx="28">
                  <c:v>0.12280792683536372</c:v>
                </c:pt>
                <c:pt idx="29">
                  <c:v>0.12425394380390865</c:v>
                </c:pt>
                <c:pt idx="30">
                  <c:v>0.12156134988068146</c:v>
                </c:pt>
                <c:pt idx="31">
                  <c:v>0.12367830955183812</c:v>
                </c:pt>
                <c:pt idx="32">
                  <c:v>0.12401744192396882</c:v>
                </c:pt>
                <c:pt idx="33">
                  <c:v>0.12320687966467787</c:v>
                </c:pt>
                <c:pt idx="34">
                  <c:v>0.12230170971164872</c:v>
                </c:pt>
                <c:pt idx="35">
                  <c:v>0.12277841512795552</c:v>
                </c:pt>
                <c:pt idx="36">
                  <c:v>0.11494515757979727</c:v>
                </c:pt>
                <c:pt idx="37">
                  <c:v>0.12132481968642907</c:v>
                </c:pt>
                <c:pt idx="38">
                  <c:v>0.12655431441355469</c:v>
                </c:pt>
                <c:pt idx="39">
                  <c:v>0.12677904365746748</c:v>
                </c:pt>
                <c:pt idx="40">
                  <c:v>0.12194304694015477</c:v>
                </c:pt>
                <c:pt idx="41">
                  <c:v>0.12071669363743028</c:v>
                </c:pt>
                <c:pt idx="42">
                  <c:v>0.12263339178330696</c:v>
                </c:pt>
                <c:pt idx="43">
                  <c:v>0.12075163633175483</c:v>
                </c:pt>
                <c:pt idx="44">
                  <c:v>0.11878284571615322</c:v>
                </c:pt>
                <c:pt idx="45">
                  <c:v>0.11440699015983576</c:v>
                </c:pt>
                <c:pt idx="46">
                  <c:v>0.11550993109960025</c:v>
                </c:pt>
                <c:pt idx="47">
                  <c:v>0.11550636631918113</c:v>
                </c:pt>
                <c:pt idx="48">
                  <c:v>0.11456355261336838</c:v>
                </c:pt>
                <c:pt idx="49">
                  <c:v>0.11539673315031732</c:v>
                </c:pt>
                <c:pt idx="50">
                  <c:v>0.11411165292496053</c:v>
                </c:pt>
                <c:pt idx="51">
                  <c:v>0.11666876374145292</c:v>
                </c:pt>
                <c:pt idx="52">
                  <c:v>0.11376269518775542</c:v>
                </c:pt>
                <c:pt idx="53">
                  <c:v>0.11691585766453881</c:v>
                </c:pt>
                <c:pt idx="54">
                  <c:v>0.11827615829666251</c:v>
                </c:pt>
                <c:pt idx="55">
                  <c:v>0.11894701923633895</c:v>
                </c:pt>
                <c:pt idx="56">
                  <c:v>0.11273625698258127</c:v>
                </c:pt>
                <c:pt idx="57">
                  <c:v>0.11328544699151459</c:v>
                </c:pt>
                <c:pt idx="58">
                  <c:v>0.11754239965753636</c:v>
                </c:pt>
                <c:pt idx="59">
                  <c:v>0.11731763711157456</c:v>
                </c:pt>
                <c:pt idx="60">
                  <c:v>0.10834506495475626</c:v>
                </c:pt>
                <c:pt idx="61">
                  <c:v>7.8347450684871492E-2</c:v>
                </c:pt>
                <c:pt idx="62">
                  <c:v>0.1014722222097635</c:v>
                </c:pt>
                <c:pt idx="63">
                  <c:v>0.10876898824848302</c:v>
                </c:pt>
                <c:pt idx="64">
                  <c:v>0.11453535221488913</c:v>
                </c:pt>
                <c:pt idx="65">
                  <c:v>0.11908754875135404</c:v>
                </c:pt>
                <c:pt idx="66">
                  <c:v>0.11885399418852112</c:v>
                </c:pt>
                <c:pt idx="67">
                  <c:v>0.12068383968822108</c:v>
                </c:pt>
                <c:pt idx="68">
                  <c:v>0.12402156224324533</c:v>
                </c:pt>
                <c:pt idx="69">
                  <c:v>0.12810907259458956</c:v>
                </c:pt>
                <c:pt idx="70">
                  <c:v>0.1254339080321456</c:v>
                </c:pt>
                <c:pt idx="71">
                  <c:v>0.12299960358917793</c:v>
                </c:pt>
                <c:pt idx="72">
                  <c:v>0.11889290886723171</c:v>
                </c:pt>
                <c:pt idx="73">
                  <c:v>0.11754225920836855</c:v>
                </c:pt>
                <c:pt idx="74">
                  <c:v>0.11832292394505095</c:v>
                </c:pt>
                <c:pt idx="75">
                  <c:v>0.12185912280569952</c:v>
                </c:pt>
                <c:pt idx="76">
                  <c:v>0.12698935808952355</c:v>
                </c:pt>
                <c:pt idx="77">
                  <c:v>0.12724592862416817</c:v>
                </c:pt>
                <c:pt idx="78">
                  <c:v>0.12741139388615283</c:v>
                </c:pt>
                <c:pt idx="79">
                  <c:v>0.12948157062246943</c:v>
                </c:pt>
                <c:pt idx="80">
                  <c:v>0.12581661513328737</c:v>
                </c:pt>
                <c:pt idx="81">
                  <c:v>0.12689485641022863</c:v>
                </c:pt>
                <c:pt idx="82">
                  <c:v>0.12848006092033501</c:v>
                </c:pt>
                <c:pt idx="83">
                  <c:v>0.1307058962583329</c:v>
                </c:pt>
                <c:pt idx="84">
                  <c:v>0.13286605736614707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A7-4851-9218-C1EDDEC83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081007"/>
        <c:axId val="485075727"/>
      </c:lineChart>
      <c:catAx>
        <c:axId val="485081007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075727"/>
        <c:crosses val="autoZero"/>
        <c:auto val="1"/>
        <c:lblAlgn val="ctr"/>
        <c:lblOffset val="100"/>
        <c:noMultiLvlLbl val="0"/>
      </c:catAx>
      <c:valAx>
        <c:axId val="485075727"/>
        <c:scaling>
          <c:orientation val="minMax"/>
          <c:min val="7.0000000000000007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081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WORKERS' REMUNERATION ADJUSTED FOR INFLATION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Table!$C$6:$CI$7</c:f>
              <c:multiLvlStrCache>
                <c:ptCount val="8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  <c:pt idx="83">
                    <c:v>Q4</c:v>
                  </c:pt>
                  <c:pt idx="84">
                    <c:v>Q1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Table!$C$94:$CJ$94</c:f>
              <c:numCache>
                <c:formatCode>0.0</c:formatCode>
                <c:ptCount val="86"/>
                <c:pt idx="0">
                  <c:v>3862.3</c:v>
                </c:pt>
                <c:pt idx="1">
                  <c:v>3869.5013988685801</c:v>
                </c:pt>
                <c:pt idx="2">
                  <c:v>3890.6520358952444</c:v>
                </c:pt>
                <c:pt idx="3">
                  <c:v>3901.6848359315377</c:v>
                </c:pt>
                <c:pt idx="4">
                  <c:v>3958.9499007638178</c:v>
                </c:pt>
                <c:pt idx="5">
                  <c:v>3942.3602317845252</c:v>
                </c:pt>
                <c:pt idx="6">
                  <c:v>3933.6842198707473</c:v>
                </c:pt>
                <c:pt idx="7">
                  <c:v>3982.8587010353035</c:v>
                </c:pt>
                <c:pt idx="8">
                  <c:v>4028.6755005545501</c:v>
                </c:pt>
                <c:pt idx="9">
                  <c:v>4014.5579517639012</c:v>
                </c:pt>
                <c:pt idx="10">
                  <c:v>4005.3545189908518</c:v>
                </c:pt>
                <c:pt idx="11">
                  <c:v>4022.4067048354832</c:v>
                </c:pt>
                <c:pt idx="12">
                  <c:v>4038.6107899586764</c:v>
                </c:pt>
                <c:pt idx="13">
                  <c:v>4012.9845001026492</c:v>
                </c:pt>
                <c:pt idx="14">
                  <c:v>3981.0539151888279</c:v>
                </c:pt>
                <c:pt idx="15">
                  <c:v>3951.3737840494391</c:v>
                </c:pt>
                <c:pt idx="16">
                  <c:v>3720.260741393331</c:v>
                </c:pt>
                <c:pt idx="17">
                  <c:v>3732.9693048926688</c:v>
                </c:pt>
                <c:pt idx="18">
                  <c:v>3719.1350001130277</c:v>
                </c:pt>
                <c:pt idx="19">
                  <c:v>3726.2471001599138</c:v>
                </c:pt>
                <c:pt idx="20">
                  <c:v>3695.9544698824957</c:v>
                </c:pt>
                <c:pt idx="21">
                  <c:v>3743.3759546465994</c:v>
                </c:pt>
                <c:pt idx="22">
                  <c:v>3767.0171578185059</c:v>
                </c:pt>
                <c:pt idx="23">
                  <c:v>3773.0094715852442</c:v>
                </c:pt>
                <c:pt idx="24">
                  <c:v>3858.1594091059419</c:v>
                </c:pt>
                <c:pt idx="25">
                  <c:v>3843.3678294276679</c:v>
                </c:pt>
                <c:pt idx="26">
                  <c:v>3862.6987695993034</c:v>
                </c:pt>
                <c:pt idx="27">
                  <c:v>3839.2892410087984</c:v>
                </c:pt>
                <c:pt idx="28">
                  <c:v>3955.7848532353091</c:v>
                </c:pt>
                <c:pt idx="29">
                  <c:v>3981.0593662858923</c:v>
                </c:pt>
                <c:pt idx="30">
                  <c:v>3961.4372612589482</c:v>
                </c:pt>
                <c:pt idx="31">
                  <c:v>4036.7246907924878</c:v>
                </c:pt>
                <c:pt idx="32">
                  <c:v>4029.0391066196767</c:v>
                </c:pt>
                <c:pt idx="33">
                  <c:v>4058.3646823464651</c:v>
                </c:pt>
                <c:pt idx="34">
                  <c:v>4053.9149796292204</c:v>
                </c:pt>
                <c:pt idx="35">
                  <c:v>4085.5015344009553</c:v>
                </c:pt>
                <c:pt idx="36">
                  <c:v>4150.9640546744567</c:v>
                </c:pt>
                <c:pt idx="37">
                  <c:v>4170.0090302357203</c:v>
                </c:pt>
                <c:pt idx="38">
                  <c:v>4209.3081478266258</c:v>
                </c:pt>
                <c:pt idx="39">
                  <c:v>4284.2947314049588</c:v>
                </c:pt>
                <c:pt idx="40">
                  <c:v>4347.0622377044083</c:v>
                </c:pt>
                <c:pt idx="41">
                  <c:v>4370.140901523092</c:v>
                </c:pt>
                <c:pt idx="42">
                  <c:v>4406.4820681594483</c:v>
                </c:pt>
                <c:pt idx="43">
                  <c:v>4443.3120059060566</c:v>
                </c:pt>
                <c:pt idx="44">
                  <c:v>4443.5223868346529</c:v>
                </c:pt>
                <c:pt idx="45">
                  <c:v>4442.8610816651026</c:v>
                </c:pt>
                <c:pt idx="46">
                  <c:v>4474.9090188264945</c:v>
                </c:pt>
                <c:pt idx="47">
                  <c:v>4513.3219732211483</c:v>
                </c:pt>
                <c:pt idx="48">
                  <c:v>4556.8466329271851</c:v>
                </c:pt>
                <c:pt idx="49">
                  <c:v>4592.1647467287466</c:v>
                </c:pt>
                <c:pt idx="50">
                  <c:v>4628.806626469941</c:v>
                </c:pt>
                <c:pt idx="51">
                  <c:v>4675.6245782893429</c:v>
                </c:pt>
                <c:pt idx="52">
                  <c:v>4722.7865579524396</c:v>
                </c:pt>
                <c:pt idx="53">
                  <c:v>4733.0814078715484</c:v>
                </c:pt>
                <c:pt idx="54">
                  <c:v>4782.3863392665662</c:v>
                </c:pt>
                <c:pt idx="55">
                  <c:v>4808.4451725644385</c:v>
                </c:pt>
                <c:pt idx="56">
                  <c:v>4897.1394147021256</c:v>
                </c:pt>
                <c:pt idx="57">
                  <c:v>4904.3552549227288</c:v>
                </c:pt>
                <c:pt idx="58">
                  <c:v>4907.3995162962101</c:v>
                </c:pt>
                <c:pt idx="59">
                  <c:v>4947.8193661938149</c:v>
                </c:pt>
                <c:pt idx="60">
                  <c:v>4959.996524967868</c:v>
                </c:pt>
                <c:pt idx="61">
                  <c:v>4608.4205044907321</c:v>
                </c:pt>
                <c:pt idx="62">
                  <c:v>4828.4698775788447</c:v>
                </c:pt>
                <c:pt idx="63">
                  <c:v>5009.3826568057357</c:v>
                </c:pt>
                <c:pt idx="64">
                  <c:v>4991.182720270559</c:v>
                </c:pt>
                <c:pt idx="65">
                  <c:v>5070.1623869834175</c:v>
                </c:pt>
                <c:pt idx="66">
                  <c:v>5151.2627291242361</c:v>
                </c:pt>
                <c:pt idx="67">
                  <c:v>5215.3880402615587</c:v>
                </c:pt>
                <c:pt idx="68">
                  <c:v>5183.0604713360308</c:v>
                </c:pt>
                <c:pt idx="69">
                  <c:v>5130.3427734374991</c:v>
                </c:pt>
                <c:pt idx="70">
                  <c:v>5203.5887333882156</c:v>
                </c:pt>
                <c:pt idx="71">
                  <c:v>5174.6379030580401</c:v>
                </c:pt>
                <c:pt idx="72">
                  <c:v>5244.6390498882856</c:v>
                </c:pt>
                <c:pt idx="73">
                  <c:v>5296.4962725431169</c:v>
                </c:pt>
                <c:pt idx="74">
                  <c:v>5326.0520000325405</c:v>
                </c:pt>
                <c:pt idx="75">
                  <c:v>5359.1215389477256</c:v>
                </c:pt>
                <c:pt idx="76">
                  <c:v>5438.6114372095271</c:v>
                </c:pt>
                <c:pt idx="77">
                  <c:v>5484.1211341647549</c:v>
                </c:pt>
                <c:pt idx="78">
                  <c:v>5457.3962534303782</c:v>
                </c:pt>
                <c:pt idx="79">
                  <c:v>5466.2340481047495</c:v>
                </c:pt>
                <c:pt idx="80">
                  <c:v>5510.5449579535571</c:v>
                </c:pt>
                <c:pt idx="81">
                  <c:v>5526.2025010525003</c:v>
                </c:pt>
                <c:pt idx="82">
                  <c:v>5513.2774323123858</c:v>
                </c:pt>
                <c:pt idx="83">
                  <c:v>5574.9505684626793</c:v>
                </c:pt>
                <c:pt idx="84">
                  <c:v>5548.5787797108551</c:v>
                </c:pt>
                <c:pt idx="85">
                  <c:v>5550.1639742499701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2-4D5B-B2B0-59F59838B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6477007"/>
        <c:axId val="563250687"/>
      </c:lineChart>
      <c:catAx>
        <c:axId val="336477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250687"/>
        <c:crosses val="autoZero"/>
        <c:auto val="1"/>
        <c:lblAlgn val="ctr"/>
        <c:lblOffset val="100"/>
        <c:noMultiLvlLbl val="0"/>
      </c:catAx>
      <c:valAx>
        <c:axId val="563250687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477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231775</xdr:colOff>
      <xdr:row>111</xdr:row>
      <xdr:rowOff>165100</xdr:rowOff>
    </xdr:from>
    <xdr:to>
      <xdr:col>13</xdr:col>
      <xdr:colOff>501650</xdr:colOff>
      <xdr:row>128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53DAAE-7640-C625-5E7C-D190823A84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695324</xdr:colOff>
      <xdr:row>112</xdr:row>
      <xdr:rowOff>101600</xdr:rowOff>
    </xdr:from>
    <xdr:to>
      <xdr:col>21</xdr:col>
      <xdr:colOff>82550</xdr:colOff>
      <xdr:row>128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E49ED6-4383-24D0-614B-982460552B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650874</xdr:colOff>
      <xdr:row>111</xdr:row>
      <xdr:rowOff>158750</xdr:rowOff>
    </xdr:from>
    <xdr:to>
      <xdr:col>28</xdr:col>
      <xdr:colOff>628650</xdr:colOff>
      <xdr:row>126</xdr:row>
      <xdr:rowOff>139700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5E874E-B374-45D5-7B32-44459F9AB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276225</xdr:colOff>
      <xdr:row>111</xdr:row>
      <xdr:rowOff>165100</xdr:rowOff>
    </xdr:from>
    <xdr:to>
      <xdr:col>36</xdr:col>
      <xdr:colOff>309113</xdr:colOff>
      <xdr:row>126</xdr:row>
      <xdr:rowOff>146050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F6BDF68-B27B-ED19-0288-D58BA3ECFD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409755</xdr:colOff>
      <xdr:row>131</xdr:row>
      <xdr:rowOff>127000</xdr:rowOff>
    </xdr:from>
    <xdr:to>
      <xdr:col>13</xdr:col>
      <xdr:colOff>400050</xdr:colOff>
      <xdr:row>146</xdr:row>
      <xdr:rowOff>107950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359BED4-E3D6-FF25-6ABB-CA69C01C32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358774</xdr:colOff>
      <xdr:row>132</xdr:row>
      <xdr:rowOff>50800</xdr:rowOff>
    </xdr:from>
    <xdr:to>
      <xdr:col>35</xdr:col>
      <xdr:colOff>425450</xdr:colOff>
      <xdr:row>147</xdr:row>
      <xdr:rowOff>31750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80976564-B251-D31B-1FF5-775429C4E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704491</xdr:colOff>
      <xdr:row>111</xdr:row>
      <xdr:rowOff>114300</xdr:rowOff>
    </xdr:from>
    <xdr:to>
      <xdr:col>43</xdr:col>
      <xdr:colOff>730250</xdr:colOff>
      <xdr:row>126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574DC70-7F66-3CE2-B480-58884DEDF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0</xdr:colOff>
      <xdr:row>132</xdr:row>
      <xdr:rowOff>82550</xdr:rowOff>
    </xdr:from>
    <xdr:to>
      <xdr:col>43</xdr:col>
      <xdr:colOff>222249</xdr:colOff>
      <xdr:row>147</xdr:row>
      <xdr:rowOff>63500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7D405A4-2BB6-7D94-C82E-D7D89BDD7E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44</xdr:col>
      <xdr:colOff>415924</xdr:colOff>
      <xdr:row>111</xdr:row>
      <xdr:rowOff>88900</xdr:rowOff>
    </xdr:from>
    <xdr:to>
      <xdr:col>51</xdr:col>
      <xdr:colOff>388189</xdr:colOff>
      <xdr:row>128</xdr:row>
      <xdr:rowOff>28755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43FFF2B-C9CF-D8BA-8058-26EEF5490C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454024</xdr:colOff>
      <xdr:row>111</xdr:row>
      <xdr:rowOff>107950</xdr:rowOff>
    </xdr:from>
    <xdr:to>
      <xdr:col>58</xdr:col>
      <xdr:colOff>431320</xdr:colOff>
      <xdr:row>126</xdr:row>
      <xdr:rowOff>88900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B2D4DE1-940E-60E5-AD86-C188C2BA96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190500</xdr:colOff>
      <xdr:row>132</xdr:row>
      <xdr:rowOff>88900</xdr:rowOff>
    </xdr:from>
    <xdr:to>
      <xdr:col>6</xdr:col>
      <xdr:colOff>114300</xdr:colOff>
      <xdr:row>147</xdr:row>
      <xdr:rowOff>69850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CF2E30EF-F68D-769F-62E1-9E35C24DD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43</xdr:col>
      <xdr:colOff>650873</xdr:colOff>
      <xdr:row>132</xdr:row>
      <xdr:rowOff>82549</xdr:rowOff>
    </xdr:from>
    <xdr:to>
      <xdr:col>50</xdr:col>
      <xdr:colOff>776376</xdr:colOff>
      <xdr:row>149</xdr:row>
      <xdr:rowOff>71886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645FCE93-6A10-8E4F-E9C6-82C4361A9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58</xdr:col>
      <xdr:colOff>612774</xdr:colOff>
      <xdr:row>111</xdr:row>
      <xdr:rowOff>101600</xdr:rowOff>
    </xdr:from>
    <xdr:to>
      <xdr:col>65</xdr:col>
      <xdr:colOff>609599</xdr:colOff>
      <xdr:row>126</xdr:row>
      <xdr:rowOff>82550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C5E6D8C-F649-C934-762A-83C8BF0BD7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51</xdr:col>
      <xdr:colOff>101779</xdr:colOff>
      <xdr:row>132</xdr:row>
      <xdr:rowOff>126998</xdr:rowOff>
    </xdr:from>
    <xdr:to>
      <xdr:col>58</xdr:col>
      <xdr:colOff>143773</xdr:colOff>
      <xdr:row>148</xdr:row>
      <xdr:rowOff>86263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D1F5C3E2-941E-D57F-D9B1-B5B236C12C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66</xdr:col>
      <xdr:colOff>180974</xdr:colOff>
      <xdr:row>111</xdr:row>
      <xdr:rowOff>120650</xdr:rowOff>
    </xdr:from>
    <xdr:to>
      <xdr:col>72</xdr:col>
      <xdr:colOff>609599</xdr:colOff>
      <xdr:row>126</xdr:row>
      <xdr:rowOff>101600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837E8961-4E5B-35B2-3000-2B39A155CA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20</xdr:col>
      <xdr:colOff>424133</xdr:colOff>
      <xdr:row>131</xdr:row>
      <xdr:rowOff>51758</xdr:rowOff>
    </xdr:from>
    <xdr:to>
      <xdr:col>28</xdr:col>
      <xdr:colOff>201284</xdr:colOff>
      <xdr:row>146</xdr:row>
      <xdr:rowOff>99204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16A37B1A-D161-A56B-6C86-0978077D21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73</xdr:col>
      <xdr:colOff>197688</xdr:colOff>
      <xdr:row>111</xdr:row>
      <xdr:rowOff>145211</xdr:rowOff>
    </xdr:from>
    <xdr:to>
      <xdr:col>80</xdr:col>
      <xdr:colOff>194094</xdr:colOff>
      <xdr:row>127</xdr:row>
      <xdr:rowOff>12939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8DE9D31D-E1C9-C71E-BB93-CBF36A94E1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59</xdr:col>
      <xdr:colOff>10782</xdr:colOff>
      <xdr:row>132</xdr:row>
      <xdr:rowOff>166777</xdr:rowOff>
    </xdr:from>
    <xdr:to>
      <xdr:col>66</xdr:col>
      <xdr:colOff>230037</xdr:colOff>
      <xdr:row>148</xdr:row>
      <xdr:rowOff>34506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B1D2A73-536E-745B-9BC4-EA841EC39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32350</xdr:colOff>
      <xdr:row>111</xdr:row>
      <xdr:rowOff>145211</xdr:rowOff>
    </xdr:from>
    <xdr:to>
      <xdr:col>5</xdr:col>
      <xdr:colOff>675736</xdr:colOff>
      <xdr:row>128</xdr:row>
      <xdr:rowOff>172527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DA6250C9-E311-7D95-8A4B-48E3354B8C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456479</xdr:colOff>
      <xdr:row>131</xdr:row>
      <xdr:rowOff>166777</xdr:rowOff>
    </xdr:from>
    <xdr:to>
      <xdr:col>20</xdr:col>
      <xdr:colOff>150961</xdr:colOff>
      <xdr:row>147</xdr:row>
      <xdr:rowOff>34506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91ECE3-F185-8537-D97E-6596F35D3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0.07438</cdr:x>
      <cdr:y>0.45021</cdr:y>
    </cdr:from>
    <cdr:to>
      <cdr:x>0.98347</cdr:x>
      <cdr:y>0.45283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EC2D1B73-D529-23CB-C106-4020EB26DB82}"/>
            </a:ext>
          </a:extLst>
        </cdr:cNvPr>
        <cdr:cNvCxnSpPr/>
      </cdr:nvCxnSpPr>
      <cdr:spPr>
        <a:xfrm xmlns:a="http://schemas.openxmlformats.org/drawingml/2006/main" flipV="1">
          <a:off x="420539" y="1235015"/>
          <a:ext cx="5139905" cy="718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31"/>
  <sheetViews>
    <sheetView tabSelected="1" topLeftCell="CC18" zoomScale="106" zoomScaleNormal="106" workbookViewId="0">
      <selection activeCell="CN38" sqref="CN38"/>
    </sheetView>
  </sheetViews>
  <sheetFormatPr defaultRowHeight="14.4" x14ac:dyDescent="0.3"/>
  <cols>
    <col min="1" max="1" width="2.77734375" bestFit="1" customWidth="1" collapsed="1"/>
    <col min="2" max="2" width="45.77734375" bestFit="1" customWidth="1" collapsed="1"/>
    <col min="3" max="4" width="7.6640625" customWidth="1" collapsed="1"/>
    <col min="5" max="75" width="11.33203125" bestFit="1" customWidth="1" collapsed="1"/>
    <col min="76" max="76" width="13" bestFit="1" customWidth="1" collapsed="1"/>
    <col min="77" max="78" width="11.33203125" customWidth="1" collapsed="1"/>
    <col min="79" max="80" width="11.33203125" customWidth="1"/>
    <col min="81" max="83" width="9.5546875" customWidth="1" collapsed="1"/>
    <col min="84" max="85" width="9.77734375" customWidth="1" collapsed="1"/>
    <col min="86" max="86" width="9.77734375" customWidth="1"/>
    <col min="87" max="87" width="7.77734375" bestFit="1" customWidth="1"/>
    <col min="88" max="88" width="7.77734375" customWidth="1"/>
    <col min="89" max="89" width="45.77734375" bestFit="1" customWidth="1" collapsed="1"/>
  </cols>
  <sheetData>
    <row r="1" spans="1:89" ht="18" x14ac:dyDescent="0.3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</row>
    <row r="2" spans="1:89" ht="17.399999999999999" x14ac:dyDescent="0.35">
      <c r="A2" s="55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</row>
    <row r="3" spans="1:89" x14ac:dyDescent="0.3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</row>
    <row r="4" spans="1:89" x14ac:dyDescent="0.3">
      <c r="A4" s="54" t="s">
        <v>178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6" spans="1:89" x14ac:dyDescent="0.3">
      <c r="A6" s="56" t="s">
        <v>3</v>
      </c>
      <c r="B6" s="56" t="s">
        <v>4</v>
      </c>
      <c r="C6" s="56" t="s">
        <v>5</v>
      </c>
      <c r="D6" s="56"/>
      <c r="E6" s="56"/>
      <c r="F6" s="56"/>
      <c r="G6" s="56" t="s">
        <v>6</v>
      </c>
      <c r="H6" s="56"/>
      <c r="I6" s="56"/>
      <c r="J6" s="56"/>
      <c r="K6" s="56" t="s">
        <v>7</v>
      </c>
      <c r="L6" s="56"/>
      <c r="M6" s="56"/>
      <c r="N6" s="56"/>
      <c r="O6" s="56" t="s">
        <v>8</v>
      </c>
      <c r="P6" s="56"/>
      <c r="Q6" s="56"/>
      <c r="R6" s="56"/>
      <c r="S6" s="56" t="s">
        <v>9</v>
      </c>
      <c r="T6" s="56"/>
      <c r="U6" s="56"/>
      <c r="V6" s="56"/>
      <c r="W6" s="56" t="s">
        <v>10</v>
      </c>
      <c r="X6" s="56"/>
      <c r="Y6" s="56"/>
      <c r="Z6" s="56"/>
      <c r="AA6" s="56" t="s">
        <v>11</v>
      </c>
      <c r="AB6" s="56"/>
      <c r="AC6" s="56"/>
      <c r="AD6" s="56"/>
      <c r="AE6" s="56" t="s">
        <v>12</v>
      </c>
      <c r="AF6" s="56"/>
      <c r="AG6" s="56"/>
      <c r="AH6" s="56"/>
      <c r="AI6" s="56" t="s">
        <v>13</v>
      </c>
      <c r="AJ6" s="56"/>
      <c r="AK6" s="56"/>
      <c r="AL6" s="56"/>
      <c r="AM6" s="56" t="s">
        <v>14</v>
      </c>
      <c r="AN6" s="56"/>
      <c r="AO6" s="56"/>
      <c r="AP6" s="56"/>
      <c r="AQ6" s="56" t="s">
        <v>15</v>
      </c>
      <c r="AR6" s="56"/>
      <c r="AS6" s="56"/>
      <c r="AT6" s="56"/>
      <c r="AU6" s="56" t="s">
        <v>16</v>
      </c>
      <c r="AV6" s="56"/>
      <c r="AW6" s="56"/>
      <c r="AX6" s="56"/>
      <c r="AY6" s="56" t="s">
        <v>17</v>
      </c>
      <c r="AZ6" s="56"/>
      <c r="BA6" s="56"/>
      <c r="BB6" s="56"/>
      <c r="BC6" s="56" t="s">
        <v>18</v>
      </c>
      <c r="BD6" s="56"/>
      <c r="BE6" s="56"/>
      <c r="BF6" s="56"/>
      <c r="BG6" s="56" t="s">
        <v>19</v>
      </c>
      <c r="BH6" s="56"/>
      <c r="BI6" s="56"/>
      <c r="BJ6" s="56"/>
      <c r="BK6" s="56" t="s">
        <v>20</v>
      </c>
      <c r="BL6" s="56"/>
      <c r="BM6" s="56"/>
      <c r="BN6" s="56"/>
      <c r="BO6" s="56" t="s">
        <v>21</v>
      </c>
      <c r="BP6" s="56"/>
      <c r="BQ6" s="56"/>
      <c r="BR6" s="56"/>
      <c r="BS6" s="56" t="s">
        <v>22</v>
      </c>
      <c r="BT6" s="56"/>
      <c r="BU6" s="56"/>
      <c r="BV6" s="56"/>
      <c r="BW6" s="56">
        <v>2023</v>
      </c>
      <c r="BX6" s="56"/>
      <c r="BY6" s="56"/>
      <c r="BZ6" s="56"/>
      <c r="CA6" s="56">
        <v>2024</v>
      </c>
      <c r="CB6" s="56"/>
      <c r="CC6" s="56"/>
      <c r="CD6" s="56"/>
      <c r="CE6" s="56">
        <v>2025</v>
      </c>
      <c r="CF6" s="56"/>
      <c r="CG6" s="56"/>
      <c r="CH6" s="56"/>
      <c r="CI6" s="1" t="s">
        <v>177</v>
      </c>
      <c r="CJ6" s="1"/>
      <c r="CK6" s="56" t="s">
        <v>4</v>
      </c>
    </row>
    <row r="7" spans="1:89" x14ac:dyDescent="0.3">
      <c r="A7" s="56"/>
      <c r="B7" s="56"/>
      <c r="C7" s="1" t="s">
        <v>23</v>
      </c>
      <c r="D7" s="1" t="s">
        <v>24</v>
      </c>
      <c r="E7" s="1" t="s">
        <v>25</v>
      </c>
      <c r="F7" s="1" t="s">
        <v>26</v>
      </c>
      <c r="G7" s="1" t="s">
        <v>23</v>
      </c>
      <c r="H7" s="1" t="s">
        <v>24</v>
      </c>
      <c r="I7" s="1" t="s">
        <v>25</v>
      </c>
      <c r="J7" s="1" t="s">
        <v>26</v>
      </c>
      <c r="K7" s="1" t="s">
        <v>23</v>
      </c>
      <c r="L7" s="1" t="s">
        <v>24</v>
      </c>
      <c r="M7" s="1" t="s">
        <v>25</v>
      </c>
      <c r="N7" s="1" t="s">
        <v>26</v>
      </c>
      <c r="O7" s="1" t="s">
        <v>23</v>
      </c>
      <c r="P7" s="1" t="s">
        <v>24</v>
      </c>
      <c r="Q7" s="1" t="s">
        <v>25</v>
      </c>
      <c r="R7" s="1" t="s">
        <v>26</v>
      </c>
      <c r="S7" s="1" t="s">
        <v>23</v>
      </c>
      <c r="T7" s="1" t="s">
        <v>24</v>
      </c>
      <c r="U7" s="1" t="s">
        <v>25</v>
      </c>
      <c r="V7" s="1" t="s">
        <v>26</v>
      </c>
      <c r="W7" s="1" t="s">
        <v>23</v>
      </c>
      <c r="X7" s="1" t="s">
        <v>24</v>
      </c>
      <c r="Y7" s="1" t="s">
        <v>25</v>
      </c>
      <c r="Z7" s="1" t="s">
        <v>26</v>
      </c>
      <c r="AA7" s="1" t="s">
        <v>23</v>
      </c>
      <c r="AB7" s="1" t="s">
        <v>24</v>
      </c>
      <c r="AC7" s="1" t="s">
        <v>25</v>
      </c>
      <c r="AD7" s="1" t="s">
        <v>26</v>
      </c>
      <c r="AE7" s="1" t="s">
        <v>23</v>
      </c>
      <c r="AF7" s="1" t="s">
        <v>24</v>
      </c>
      <c r="AG7" s="1" t="s">
        <v>25</v>
      </c>
      <c r="AH7" s="1" t="s">
        <v>26</v>
      </c>
      <c r="AI7" s="1" t="s">
        <v>23</v>
      </c>
      <c r="AJ7" s="1" t="s">
        <v>24</v>
      </c>
      <c r="AK7" s="1" t="s">
        <v>25</v>
      </c>
      <c r="AL7" s="1" t="s">
        <v>26</v>
      </c>
      <c r="AM7" s="1" t="s">
        <v>23</v>
      </c>
      <c r="AN7" s="1" t="s">
        <v>24</v>
      </c>
      <c r="AO7" s="1" t="s">
        <v>25</v>
      </c>
      <c r="AP7" s="1" t="s">
        <v>26</v>
      </c>
      <c r="AQ7" s="1" t="s">
        <v>23</v>
      </c>
      <c r="AR7" s="1" t="s">
        <v>24</v>
      </c>
      <c r="AS7" s="1" t="s">
        <v>25</v>
      </c>
      <c r="AT7" s="1" t="s">
        <v>26</v>
      </c>
      <c r="AU7" s="1" t="s">
        <v>23</v>
      </c>
      <c r="AV7" s="1" t="s">
        <v>24</v>
      </c>
      <c r="AW7" s="1" t="s">
        <v>25</v>
      </c>
      <c r="AX7" s="1" t="s">
        <v>26</v>
      </c>
      <c r="AY7" s="1" t="s">
        <v>23</v>
      </c>
      <c r="AZ7" s="1" t="s">
        <v>24</v>
      </c>
      <c r="BA7" s="1" t="s">
        <v>25</v>
      </c>
      <c r="BB7" s="1" t="s">
        <v>26</v>
      </c>
      <c r="BC7" s="1" t="s">
        <v>23</v>
      </c>
      <c r="BD7" s="1" t="s">
        <v>24</v>
      </c>
      <c r="BE7" s="1" t="s">
        <v>25</v>
      </c>
      <c r="BF7" s="1" t="s">
        <v>26</v>
      </c>
      <c r="BG7" s="1" t="s">
        <v>23</v>
      </c>
      <c r="BH7" s="1" t="s">
        <v>24</v>
      </c>
      <c r="BI7" s="1" t="s">
        <v>25</v>
      </c>
      <c r="BJ7" s="1" t="s">
        <v>26</v>
      </c>
      <c r="BK7" s="1" t="s">
        <v>23</v>
      </c>
      <c r="BL7" s="1" t="s">
        <v>24</v>
      </c>
      <c r="BM7" s="1" t="s">
        <v>25</v>
      </c>
      <c r="BN7" s="1" t="s">
        <v>26</v>
      </c>
      <c r="BO7" s="1" t="s">
        <v>23</v>
      </c>
      <c r="BP7" s="1" t="s">
        <v>24</v>
      </c>
      <c r="BQ7" s="1" t="s">
        <v>25</v>
      </c>
      <c r="BR7" s="1" t="s">
        <v>26</v>
      </c>
      <c r="BS7" s="1" t="s">
        <v>23</v>
      </c>
      <c r="BT7" s="1" t="s">
        <v>24</v>
      </c>
      <c r="BU7" s="1" t="s">
        <v>25</v>
      </c>
      <c r="BV7" s="1" t="s">
        <v>26</v>
      </c>
      <c r="BW7" s="1" t="s">
        <v>23</v>
      </c>
      <c r="BX7" s="1" t="s">
        <v>24</v>
      </c>
      <c r="BY7" s="23" t="s">
        <v>25</v>
      </c>
      <c r="BZ7" s="23" t="s">
        <v>26</v>
      </c>
      <c r="CA7" s="1" t="s">
        <v>23</v>
      </c>
      <c r="CB7" s="1" t="s">
        <v>24</v>
      </c>
      <c r="CC7" s="26" t="s">
        <v>25</v>
      </c>
      <c r="CD7" s="1" t="s">
        <v>26</v>
      </c>
      <c r="CE7" s="1" t="s">
        <v>23</v>
      </c>
      <c r="CF7" s="1" t="s">
        <v>24</v>
      </c>
      <c r="CG7" s="26" t="s">
        <v>25</v>
      </c>
      <c r="CH7" s="1" t="s">
        <v>26</v>
      </c>
      <c r="CI7" s="1" t="s">
        <v>23</v>
      </c>
      <c r="CJ7" s="1" t="s">
        <v>24</v>
      </c>
      <c r="CK7" s="56"/>
    </row>
    <row r="8" spans="1:89" x14ac:dyDescent="0.3">
      <c r="A8" t="s">
        <v>27</v>
      </c>
      <c r="B8" s="2" t="s">
        <v>28</v>
      </c>
      <c r="C8" s="2">
        <v>7273.8</v>
      </c>
      <c r="D8" s="2">
        <v>7399</v>
      </c>
      <c r="E8" s="2">
        <v>7528.1</v>
      </c>
      <c r="F8" s="2">
        <v>7740.8</v>
      </c>
      <c r="G8" s="2">
        <v>7898.5</v>
      </c>
      <c r="H8" s="2">
        <v>7972.5</v>
      </c>
      <c r="I8" s="2">
        <v>8098.6</v>
      </c>
      <c r="J8" s="2">
        <v>8147.6</v>
      </c>
      <c r="K8" s="2">
        <v>8172</v>
      </c>
      <c r="L8" s="2">
        <v>8250.1</v>
      </c>
      <c r="M8" s="2">
        <v>8180.7</v>
      </c>
      <c r="N8" s="2">
        <v>8194.2999999999993</v>
      </c>
      <c r="O8" s="2">
        <v>8193</v>
      </c>
      <c r="P8" s="2">
        <v>8184.3</v>
      </c>
      <c r="Q8" s="2">
        <v>8185.7</v>
      </c>
      <c r="R8" s="2">
        <v>7872.1</v>
      </c>
      <c r="S8" s="2">
        <v>7718.8</v>
      </c>
      <c r="T8" s="2">
        <v>7762.8</v>
      </c>
      <c r="U8" s="2">
        <v>7815.6</v>
      </c>
      <c r="V8" s="2">
        <v>7972.2</v>
      </c>
      <c r="W8" s="2">
        <v>8002.4</v>
      </c>
      <c r="X8" s="2">
        <v>8126.6</v>
      </c>
      <c r="Y8" s="2">
        <v>8376.1</v>
      </c>
      <c r="Z8" s="2">
        <v>8442.9</v>
      </c>
      <c r="AA8" s="2">
        <v>8421.1</v>
      </c>
      <c r="AB8" s="2">
        <v>8581.2000000000007</v>
      </c>
      <c r="AC8" s="2">
        <v>8677.9</v>
      </c>
      <c r="AD8" s="2">
        <v>8811.9</v>
      </c>
      <c r="AE8" s="2">
        <v>9063.2000000000007</v>
      </c>
      <c r="AF8" s="2">
        <v>9155.2000000000007</v>
      </c>
      <c r="AG8" s="2">
        <v>9150.2000000000007</v>
      </c>
      <c r="AH8" s="2">
        <v>9327.4</v>
      </c>
      <c r="AI8" s="2">
        <v>9347.7000000000007</v>
      </c>
      <c r="AJ8" s="2">
        <v>9411.1</v>
      </c>
      <c r="AK8" s="2">
        <v>9454.7999999999993</v>
      </c>
      <c r="AL8" s="2">
        <v>9614.2000000000007</v>
      </c>
      <c r="AM8" s="2">
        <v>9709.2999999999993</v>
      </c>
      <c r="AN8" s="2">
        <v>9977.2999999999993</v>
      </c>
      <c r="AO8" s="2">
        <v>10187.4</v>
      </c>
      <c r="AP8" s="2">
        <v>10312</v>
      </c>
      <c r="AQ8" s="2">
        <v>10390.700000000001</v>
      </c>
      <c r="AR8" s="2">
        <v>10489.7</v>
      </c>
      <c r="AS8" s="2">
        <v>10525.4</v>
      </c>
      <c r="AT8" s="2">
        <v>10552.3</v>
      </c>
      <c r="AU8" s="2">
        <v>10597.8</v>
      </c>
      <c r="AV8" s="2">
        <v>10612.1</v>
      </c>
      <c r="AW8" s="2">
        <v>10710.2</v>
      </c>
      <c r="AX8" s="2">
        <v>10817.4</v>
      </c>
      <c r="AY8" s="2">
        <v>10935.8</v>
      </c>
      <c r="AZ8" s="2">
        <v>11054.2</v>
      </c>
      <c r="BA8" s="2">
        <v>11160.7</v>
      </c>
      <c r="BB8" s="2">
        <v>11380.1</v>
      </c>
      <c r="BC8" s="2">
        <v>11563.1</v>
      </c>
      <c r="BD8" s="2">
        <v>11730.3</v>
      </c>
      <c r="BE8" s="2">
        <v>11909.4</v>
      </c>
      <c r="BF8" s="2">
        <v>11982.6</v>
      </c>
      <c r="BG8" s="2">
        <v>12162.4</v>
      </c>
      <c r="BH8" s="2">
        <v>12245.1</v>
      </c>
      <c r="BI8" s="2">
        <v>12391.4</v>
      </c>
      <c r="BJ8" s="2">
        <v>12520.4</v>
      </c>
      <c r="BK8" s="2">
        <v>12344.1</v>
      </c>
      <c r="BL8" s="2">
        <v>11136.4</v>
      </c>
      <c r="BM8" s="2">
        <v>12162.5</v>
      </c>
      <c r="BN8" s="2">
        <v>12736.9</v>
      </c>
      <c r="BO8" s="2">
        <v>13100.4</v>
      </c>
      <c r="BP8" s="2">
        <v>13585.9</v>
      </c>
      <c r="BQ8" s="2">
        <v>13919.5</v>
      </c>
      <c r="BR8" s="2">
        <v>14368.3</v>
      </c>
      <c r="BS8" s="2">
        <v>14690.2</v>
      </c>
      <c r="BT8" s="2">
        <v>15063</v>
      </c>
      <c r="BU8" s="2">
        <v>15343.4</v>
      </c>
      <c r="BV8" s="2">
        <v>15333.5</v>
      </c>
      <c r="BW8" s="2">
        <v>15495.2</v>
      </c>
      <c r="BX8" s="2">
        <v>15609.3</v>
      </c>
      <c r="BY8" s="24">
        <v>15839.7</v>
      </c>
      <c r="BZ8" s="24">
        <v>16135.6</v>
      </c>
      <c r="CA8" s="25">
        <v>16743.099999999999</v>
      </c>
      <c r="CB8" s="25">
        <v>17027.099999999999</v>
      </c>
      <c r="CC8" s="27">
        <v>17152.5</v>
      </c>
      <c r="CD8" s="2">
        <v>17394.8</v>
      </c>
      <c r="CE8" s="35">
        <v>17515</v>
      </c>
      <c r="CF8" s="35">
        <v>17739.099999999999</v>
      </c>
      <c r="CG8" s="35">
        <v>18004.099999999999</v>
      </c>
      <c r="CH8" s="2">
        <v>18417</v>
      </c>
      <c r="CI8" s="2">
        <v>18624.5</v>
      </c>
      <c r="CJ8" s="52">
        <v>19139</v>
      </c>
      <c r="CK8" s="2" t="s">
        <v>28</v>
      </c>
    </row>
    <row r="9" spans="1:89" x14ac:dyDescent="0.3">
      <c r="A9" t="s">
        <v>29</v>
      </c>
      <c r="B9" t="s">
        <v>30</v>
      </c>
      <c r="C9">
        <v>1014.8</v>
      </c>
      <c r="D9">
        <v>1032.8</v>
      </c>
      <c r="E9">
        <v>1049</v>
      </c>
      <c r="F9">
        <v>1071.7</v>
      </c>
      <c r="G9">
        <v>1090.3</v>
      </c>
      <c r="H9">
        <v>1109.3</v>
      </c>
      <c r="I9">
        <v>1128.4000000000001</v>
      </c>
      <c r="J9">
        <v>1149.2</v>
      </c>
      <c r="K9">
        <v>1168.0999999999999</v>
      </c>
      <c r="L9">
        <v>1182.8</v>
      </c>
      <c r="M9">
        <v>1195.9000000000001</v>
      </c>
      <c r="N9">
        <v>1208.9000000000001</v>
      </c>
      <c r="O9">
        <v>1228.9000000000001</v>
      </c>
      <c r="P9">
        <v>1247.7</v>
      </c>
      <c r="Q9">
        <v>1269.3</v>
      </c>
      <c r="R9">
        <v>1281.0999999999999</v>
      </c>
      <c r="S9">
        <v>1276.3</v>
      </c>
      <c r="T9">
        <v>1262.8</v>
      </c>
      <c r="U9">
        <v>1255.9000000000001</v>
      </c>
      <c r="V9">
        <v>1259.7</v>
      </c>
      <c r="W9">
        <v>1261.0999999999999</v>
      </c>
      <c r="X9">
        <v>1266.9000000000001</v>
      </c>
      <c r="Y9">
        <v>1271.3</v>
      </c>
      <c r="Z9">
        <v>1283.5999999999999</v>
      </c>
      <c r="AA9">
        <v>1299.8</v>
      </c>
      <c r="AB9">
        <v>1317.5</v>
      </c>
      <c r="AC9">
        <v>1333.2</v>
      </c>
      <c r="AD9">
        <v>1347.7</v>
      </c>
      <c r="AE9">
        <v>1369</v>
      </c>
      <c r="AF9">
        <v>1385.5</v>
      </c>
      <c r="AG9">
        <v>1401.3</v>
      </c>
      <c r="AH9">
        <v>1412.3</v>
      </c>
      <c r="AI9">
        <v>1423</v>
      </c>
      <c r="AJ9">
        <v>1439</v>
      </c>
      <c r="AK9">
        <v>1454.2</v>
      </c>
      <c r="AL9">
        <v>1474.5</v>
      </c>
      <c r="AM9">
        <v>1495.9</v>
      </c>
      <c r="AN9">
        <v>1514.2</v>
      </c>
      <c r="AO9">
        <v>1534.7</v>
      </c>
      <c r="AP9">
        <v>1552.4</v>
      </c>
      <c r="AQ9">
        <v>1569.5</v>
      </c>
      <c r="AR9">
        <v>1582.6</v>
      </c>
      <c r="AS9">
        <v>1595.3</v>
      </c>
      <c r="AT9">
        <v>1601.6</v>
      </c>
      <c r="AU9">
        <v>1606.1</v>
      </c>
      <c r="AV9">
        <v>1623.2</v>
      </c>
      <c r="AW9">
        <v>1635.1</v>
      </c>
      <c r="AX9">
        <v>1655.2</v>
      </c>
      <c r="AY9">
        <v>1675.8</v>
      </c>
      <c r="AZ9">
        <v>1698</v>
      </c>
      <c r="BA9">
        <v>1721.3</v>
      </c>
      <c r="BB9">
        <v>1742.1</v>
      </c>
      <c r="BC9">
        <v>1760.1</v>
      </c>
      <c r="BD9">
        <v>1783.1</v>
      </c>
      <c r="BE9">
        <v>1805.1</v>
      </c>
      <c r="BF9">
        <v>1826</v>
      </c>
      <c r="BG9">
        <v>1857.4</v>
      </c>
      <c r="BH9">
        <v>1886.7</v>
      </c>
      <c r="BI9">
        <v>1907.5</v>
      </c>
      <c r="BJ9">
        <v>1922.2</v>
      </c>
      <c r="BK9">
        <v>1945</v>
      </c>
      <c r="BL9">
        <v>1964.2</v>
      </c>
      <c r="BM9">
        <v>1975.9</v>
      </c>
      <c r="BN9">
        <v>1997.5</v>
      </c>
      <c r="BO9">
        <v>2010.8</v>
      </c>
      <c r="BP9">
        <v>2045.5</v>
      </c>
      <c r="BQ9">
        <v>2093.6</v>
      </c>
      <c r="BR9">
        <v>2147.4</v>
      </c>
      <c r="BS9">
        <v>2202.3000000000002</v>
      </c>
      <c r="BT9">
        <v>2264.1999999999998</v>
      </c>
      <c r="BU9">
        <v>2325.4</v>
      </c>
      <c r="BV9">
        <v>2363.8000000000002</v>
      </c>
      <c r="BW9">
        <v>2422.8000000000002</v>
      </c>
      <c r="BX9">
        <v>2457.3000000000002</v>
      </c>
      <c r="BY9">
        <v>2485.3000000000002</v>
      </c>
      <c r="BZ9">
        <v>2521.6999999999998</v>
      </c>
      <c r="CA9" s="25">
        <v>2533.1</v>
      </c>
      <c r="CB9" s="25">
        <v>2574.1999999999998</v>
      </c>
      <c r="CC9">
        <v>2613.6</v>
      </c>
      <c r="CD9">
        <v>2656.4</v>
      </c>
      <c r="CE9">
        <v>2682.1</v>
      </c>
      <c r="CF9">
        <v>2696.1</v>
      </c>
      <c r="CG9">
        <v>2772.5</v>
      </c>
      <c r="CH9">
        <v>2836.3</v>
      </c>
      <c r="CI9">
        <v>2880</v>
      </c>
      <c r="CJ9">
        <v>2946</v>
      </c>
      <c r="CK9" t="s">
        <v>30</v>
      </c>
    </row>
    <row r="10" spans="1:89" x14ac:dyDescent="0.3">
      <c r="A10" t="s">
        <v>31</v>
      </c>
      <c r="B10" t="s">
        <v>32</v>
      </c>
      <c r="C10">
        <v>6259</v>
      </c>
      <c r="D10">
        <v>6366.2</v>
      </c>
      <c r="E10">
        <v>6479.1</v>
      </c>
      <c r="F10">
        <v>6669.1</v>
      </c>
      <c r="G10">
        <v>6808.2</v>
      </c>
      <c r="H10">
        <v>6863.2</v>
      </c>
      <c r="I10">
        <v>6970.2</v>
      </c>
      <c r="J10">
        <v>6998.4</v>
      </c>
      <c r="K10">
        <v>7003.9</v>
      </c>
      <c r="L10">
        <v>7067.2</v>
      </c>
      <c r="M10">
        <v>6984.8</v>
      </c>
      <c r="N10">
        <v>6985.3</v>
      </c>
      <c r="O10">
        <v>6964.1</v>
      </c>
      <c r="P10">
        <v>6936.6</v>
      </c>
      <c r="Q10">
        <v>6916.4</v>
      </c>
      <c r="R10">
        <v>6591</v>
      </c>
      <c r="S10">
        <v>6442.6</v>
      </c>
      <c r="T10">
        <v>6499.9</v>
      </c>
      <c r="U10">
        <v>6559.7</v>
      </c>
      <c r="V10">
        <v>6712.5</v>
      </c>
      <c r="W10">
        <v>6741.3</v>
      </c>
      <c r="X10">
        <v>6859.7</v>
      </c>
      <c r="Y10">
        <v>7104.8</v>
      </c>
      <c r="Z10">
        <v>7159.3</v>
      </c>
      <c r="AA10">
        <v>7121.3</v>
      </c>
      <c r="AB10">
        <v>7263.7</v>
      </c>
      <c r="AC10">
        <v>7344.7</v>
      </c>
      <c r="AD10">
        <v>7464.3</v>
      </c>
      <c r="AE10">
        <v>7694.2</v>
      </c>
      <c r="AF10">
        <v>7769.7</v>
      </c>
      <c r="AG10">
        <v>7748.9</v>
      </c>
      <c r="AH10">
        <v>7915.1</v>
      </c>
      <c r="AI10">
        <v>7924.7</v>
      </c>
      <c r="AJ10">
        <v>7972</v>
      </c>
      <c r="AK10">
        <v>8000.6</v>
      </c>
      <c r="AL10">
        <v>8139.7</v>
      </c>
      <c r="AM10">
        <v>8213.5</v>
      </c>
      <c r="AN10">
        <v>8463.1</v>
      </c>
      <c r="AO10">
        <v>8652.6</v>
      </c>
      <c r="AP10">
        <v>8759.6</v>
      </c>
      <c r="AQ10">
        <v>8821.2000000000007</v>
      </c>
      <c r="AR10">
        <v>8907.1</v>
      </c>
      <c r="AS10">
        <v>8930.1</v>
      </c>
      <c r="AT10">
        <v>8950.7999999999993</v>
      </c>
      <c r="AU10">
        <v>8991.7999999999993</v>
      </c>
      <c r="AV10">
        <v>8988.7999999999993</v>
      </c>
      <c r="AW10">
        <v>9075.1</v>
      </c>
      <c r="AX10">
        <v>9162.2000000000007</v>
      </c>
      <c r="AY10">
        <v>9260</v>
      </c>
      <c r="AZ10">
        <v>9356.2000000000007</v>
      </c>
      <c r="BA10">
        <v>9439.4</v>
      </c>
      <c r="BB10">
        <v>9638</v>
      </c>
      <c r="BC10">
        <v>9803</v>
      </c>
      <c r="BD10">
        <v>9947.2999999999993</v>
      </c>
      <c r="BE10">
        <v>10104.299999999999</v>
      </c>
      <c r="BF10">
        <v>10156.6</v>
      </c>
      <c r="BG10">
        <v>10305</v>
      </c>
      <c r="BH10">
        <v>10358.4</v>
      </c>
      <c r="BI10">
        <v>10483.9</v>
      </c>
      <c r="BJ10">
        <v>10598.2</v>
      </c>
      <c r="BK10">
        <v>10399</v>
      </c>
      <c r="BL10">
        <v>9172.2000000000007</v>
      </c>
      <c r="BM10">
        <v>10186.6</v>
      </c>
      <c r="BN10">
        <v>10739.4</v>
      </c>
      <c r="BO10">
        <v>11089.6</v>
      </c>
      <c r="BP10">
        <v>11540.5</v>
      </c>
      <c r="BQ10">
        <v>11825.9</v>
      </c>
      <c r="BR10">
        <v>12220.8</v>
      </c>
      <c r="BS10">
        <v>12487.9</v>
      </c>
      <c r="BT10">
        <v>12798.8</v>
      </c>
      <c r="BU10">
        <v>13018</v>
      </c>
      <c r="BV10">
        <v>12969.7</v>
      </c>
      <c r="BW10">
        <v>13072.4</v>
      </c>
      <c r="BX10">
        <v>13152</v>
      </c>
      <c r="BY10">
        <v>13354.4</v>
      </c>
      <c r="BZ10">
        <v>13613.9</v>
      </c>
      <c r="CA10" s="25">
        <v>14210</v>
      </c>
      <c r="CB10" s="25">
        <v>14452.9</v>
      </c>
      <c r="CC10">
        <v>14538.9</v>
      </c>
      <c r="CD10">
        <v>14738.3</v>
      </c>
      <c r="CE10">
        <v>14832.8</v>
      </c>
      <c r="CF10">
        <v>15043</v>
      </c>
      <c r="CG10">
        <v>15231.7</v>
      </c>
      <c r="CH10">
        <v>15580.6</v>
      </c>
      <c r="CI10">
        <v>15744.5</v>
      </c>
      <c r="CJ10">
        <v>16193</v>
      </c>
      <c r="CK10" t="s">
        <v>32</v>
      </c>
    </row>
    <row r="11" spans="1:89" x14ac:dyDescent="0.3">
      <c r="A11" t="s">
        <v>33</v>
      </c>
      <c r="B11" t="s">
        <v>34</v>
      </c>
      <c r="C11">
        <v>4345.8</v>
      </c>
      <c r="D11">
        <v>4397.6000000000004</v>
      </c>
      <c r="E11">
        <v>4483</v>
      </c>
      <c r="F11">
        <v>4545.6000000000004</v>
      </c>
      <c r="G11">
        <v>4620</v>
      </c>
      <c r="H11">
        <v>4647.8</v>
      </c>
      <c r="I11">
        <v>4678.8</v>
      </c>
      <c r="J11">
        <v>4778.3</v>
      </c>
      <c r="K11">
        <v>4859.8999999999996</v>
      </c>
      <c r="L11">
        <v>4878.1000000000004</v>
      </c>
      <c r="M11">
        <v>4890.5</v>
      </c>
      <c r="N11">
        <v>4948.5</v>
      </c>
      <c r="O11">
        <v>4963.8</v>
      </c>
      <c r="P11">
        <v>4946.1000000000004</v>
      </c>
      <c r="Q11">
        <v>4944.5</v>
      </c>
      <c r="R11">
        <v>4906.8999999999996</v>
      </c>
      <c r="S11">
        <v>4598.8999999999996</v>
      </c>
      <c r="T11">
        <v>4611.6000000000004</v>
      </c>
      <c r="U11">
        <v>4592.7</v>
      </c>
      <c r="V11">
        <v>4626.8</v>
      </c>
      <c r="W11">
        <v>4576.7</v>
      </c>
      <c r="X11">
        <v>4685</v>
      </c>
      <c r="Y11">
        <v>4747.3999999999996</v>
      </c>
      <c r="Z11">
        <v>4793.8999999999996</v>
      </c>
      <c r="AA11">
        <v>4885.6000000000004</v>
      </c>
      <c r="AB11">
        <v>4907.6000000000004</v>
      </c>
      <c r="AC11">
        <v>4975.6000000000004</v>
      </c>
      <c r="AD11">
        <v>4943.1000000000004</v>
      </c>
      <c r="AE11">
        <v>5081.8999999999996</v>
      </c>
      <c r="AF11">
        <v>5155.3999999999996</v>
      </c>
      <c r="AG11">
        <v>5164.3</v>
      </c>
      <c r="AH11">
        <v>5329.1</v>
      </c>
      <c r="AI11">
        <v>5292.9</v>
      </c>
      <c r="AJ11">
        <v>5348</v>
      </c>
      <c r="AK11">
        <v>5359.5</v>
      </c>
      <c r="AL11">
        <v>5426.6</v>
      </c>
      <c r="AM11">
        <v>5555.8</v>
      </c>
      <c r="AN11">
        <v>5593.3</v>
      </c>
      <c r="AO11">
        <v>5668</v>
      </c>
      <c r="AP11">
        <v>5775.8</v>
      </c>
      <c r="AQ11">
        <v>5857</v>
      </c>
      <c r="AR11">
        <v>5925.6</v>
      </c>
      <c r="AS11">
        <v>5985.7</v>
      </c>
      <c r="AT11">
        <v>6031</v>
      </c>
      <c r="AU11">
        <v>6032.2</v>
      </c>
      <c r="AV11">
        <v>6067.6</v>
      </c>
      <c r="AW11">
        <v>6130</v>
      </c>
      <c r="AX11">
        <v>6209.1</v>
      </c>
      <c r="AY11">
        <v>6299.4</v>
      </c>
      <c r="AZ11">
        <v>6374.2</v>
      </c>
      <c r="BA11">
        <v>6467.4</v>
      </c>
      <c r="BB11">
        <v>6587.5</v>
      </c>
      <c r="BC11">
        <v>6673</v>
      </c>
      <c r="BD11">
        <v>6734.2</v>
      </c>
      <c r="BE11">
        <v>6834.8</v>
      </c>
      <c r="BF11">
        <v>6880.6</v>
      </c>
      <c r="BG11">
        <v>7047.3</v>
      </c>
      <c r="BH11">
        <v>7083.6</v>
      </c>
      <c r="BI11">
        <v>7103.9</v>
      </c>
      <c r="BJ11">
        <v>7196.3</v>
      </c>
      <c r="BK11">
        <v>7260.2</v>
      </c>
      <c r="BL11">
        <v>6798.7</v>
      </c>
      <c r="BM11">
        <v>7142.6</v>
      </c>
      <c r="BN11">
        <v>7466.2</v>
      </c>
      <c r="BO11">
        <v>7544.2</v>
      </c>
      <c r="BP11">
        <v>7766.3</v>
      </c>
      <c r="BQ11">
        <v>7972.4</v>
      </c>
      <c r="BR11">
        <v>8217.6</v>
      </c>
      <c r="BS11">
        <v>8326</v>
      </c>
      <c r="BT11">
        <v>8402.7999999999993</v>
      </c>
      <c r="BU11">
        <v>8615.5</v>
      </c>
      <c r="BV11">
        <v>8640.1</v>
      </c>
      <c r="BW11">
        <v>8830.5</v>
      </c>
      <c r="BX11">
        <v>8963.4</v>
      </c>
      <c r="BY11">
        <v>9087.1</v>
      </c>
      <c r="BZ11">
        <v>9175.2000000000007</v>
      </c>
      <c r="CA11" s="25">
        <v>9365.5</v>
      </c>
      <c r="CB11" s="25">
        <v>9505.5</v>
      </c>
      <c r="CC11">
        <v>9519.6</v>
      </c>
      <c r="CD11">
        <v>9591.5</v>
      </c>
      <c r="CE11">
        <v>9758</v>
      </c>
      <c r="CF11">
        <v>9875.2999999999993</v>
      </c>
      <c r="CG11">
        <v>9900.1</v>
      </c>
      <c r="CH11">
        <v>10101.5</v>
      </c>
      <c r="CI11">
        <v>10129.6</v>
      </c>
      <c r="CJ11">
        <v>10221.4</v>
      </c>
      <c r="CK11" t="s">
        <v>34</v>
      </c>
    </row>
    <row r="12" spans="1:89" x14ac:dyDescent="0.3">
      <c r="A12" t="s">
        <v>35</v>
      </c>
      <c r="B12" t="s">
        <v>36</v>
      </c>
      <c r="C12">
        <v>3583.6</v>
      </c>
      <c r="D12">
        <v>3626.3</v>
      </c>
      <c r="E12">
        <v>3696.8</v>
      </c>
      <c r="F12">
        <v>3748.4</v>
      </c>
      <c r="G12">
        <v>3833.1</v>
      </c>
      <c r="H12">
        <v>3856.2</v>
      </c>
      <c r="I12">
        <v>3882</v>
      </c>
      <c r="J12">
        <v>3964.5</v>
      </c>
      <c r="K12">
        <v>4041.1</v>
      </c>
      <c r="L12">
        <v>4056.2</v>
      </c>
      <c r="M12">
        <v>4066.5</v>
      </c>
      <c r="N12">
        <v>4114.8</v>
      </c>
      <c r="O12">
        <v>4125.8999999999996</v>
      </c>
      <c r="P12">
        <v>4111.2</v>
      </c>
      <c r="Q12">
        <v>4109.8999999999996</v>
      </c>
      <c r="R12">
        <v>4078.6</v>
      </c>
      <c r="S12">
        <v>3806.8</v>
      </c>
      <c r="T12">
        <v>3817.3</v>
      </c>
      <c r="U12">
        <v>3801.7</v>
      </c>
      <c r="V12">
        <v>3829.9</v>
      </c>
      <c r="W12">
        <v>3794</v>
      </c>
      <c r="X12">
        <v>3883.7</v>
      </c>
      <c r="Y12">
        <v>3935.5</v>
      </c>
      <c r="Z12">
        <v>3974</v>
      </c>
      <c r="AA12">
        <v>4060.7</v>
      </c>
      <c r="AB12">
        <v>4078.9</v>
      </c>
      <c r="AC12">
        <v>4135.3999999999996</v>
      </c>
      <c r="AD12">
        <v>4108.3999999999996</v>
      </c>
      <c r="AE12">
        <v>4239.2</v>
      </c>
      <c r="AF12">
        <v>4300.5</v>
      </c>
      <c r="AG12">
        <v>4307.8999999999996</v>
      </c>
      <c r="AH12">
        <v>4445.3999999999996</v>
      </c>
      <c r="AI12">
        <v>4408.8999999999996</v>
      </c>
      <c r="AJ12">
        <v>4453.8</v>
      </c>
      <c r="AK12">
        <v>4463</v>
      </c>
      <c r="AL12">
        <v>4519.3999999999996</v>
      </c>
      <c r="AM12">
        <v>4644.1000000000004</v>
      </c>
      <c r="AN12">
        <v>4676.3999999999996</v>
      </c>
      <c r="AO12">
        <v>4739.3</v>
      </c>
      <c r="AP12">
        <v>4829.6000000000004</v>
      </c>
      <c r="AQ12">
        <v>4906.8999999999996</v>
      </c>
      <c r="AR12">
        <v>4964.1000000000004</v>
      </c>
      <c r="AS12">
        <v>5014.2</v>
      </c>
      <c r="AT12">
        <v>5051.8999999999996</v>
      </c>
      <c r="AU12">
        <v>5065.3999999999996</v>
      </c>
      <c r="AV12">
        <v>5095.2</v>
      </c>
      <c r="AW12">
        <v>5147.7</v>
      </c>
      <c r="AX12">
        <v>5214.3</v>
      </c>
      <c r="AY12">
        <v>5284.2</v>
      </c>
      <c r="AZ12">
        <v>5346.9</v>
      </c>
      <c r="BA12">
        <v>5425.2</v>
      </c>
      <c r="BB12">
        <v>5526.1</v>
      </c>
      <c r="BC12">
        <v>5593.8</v>
      </c>
      <c r="BD12">
        <v>5644.3</v>
      </c>
      <c r="BE12">
        <v>5726.8</v>
      </c>
      <c r="BF12">
        <v>5762.2</v>
      </c>
      <c r="BG12">
        <v>5915.4</v>
      </c>
      <c r="BH12">
        <v>5944.8</v>
      </c>
      <c r="BI12">
        <v>5963.6</v>
      </c>
      <c r="BJ12">
        <v>6046.2</v>
      </c>
      <c r="BK12">
        <v>6117.2</v>
      </c>
      <c r="BL12">
        <v>5734.6</v>
      </c>
      <c r="BM12">
        <v>6028.7</v>
      </c>
      <c r="BN12">
        <v>6315.7</v>
      </c>
      <c r="BO12">
        <v>6369.4</v>
      </c>
      <c r="BP12">
        <v>6575.2</v>
      </c>
      <c r="BQ12">
        <v>6764.7</v>
      </c>
      <c r="BR12">
        <v>6988.2</v>
      </c>
      <c r="BS12">
        <v>7072.4</v>
      </c>
      <c r="BT12">
        <v>7137.7</v>
      </c>
      <c r="BU12">
        <v>7330.5</v>
      </c>
      <c r="BV12">
        <v>7346.8</v>
      </c>
      <c r="BW12">
        <v>7507.7</v>
      </c>
      <c r="BX12">
        <v>7624.5</v>
      </c>
      <c r="BY12">
        <v>7732.2</v>
      </c>
      <c r="BZ12">
        <v>7806.8</v>
      </c>
      <c r="CA12" s="25">
        <v>7930.9</v>
      </c>
      <c r="CB12" s="25">
        <v>8050.4</v>
      </c>
      <c r="CC12">
        <v>8050.4</v>
      </c>
      <c r="CD12">
        <v>8106.9</v>
      </c>
      <c r="CE12">
        <v>8247.4</v>
      </c>
      <c r="CF12">
        <v>8354.9</v>
      </c>
      <c r="CG12">
        <v>8365.1</v>
      </c>
      <c r="CH12">
        <v>8544.4</v>
      </c>
      <c r="CI12">
        <v>8566.5</v>
      </c>
      <c r="CJ12">
        <v>8646.7999999999993</v>
      </c>
      <c r="CK12" t="s">
        <v>36</v>
      </c>
    </row>
    <row r="13" spans="1:89" x14ac:dyDescent="0.3">
      <c r="A13" t="s">
        <v>37</v>
      </c>
      <c r="B13" t="s">
        <v>38</v>
      </c>
      <c r="C13">
        <v>762.1</v>
      </c>
      <c r="D13">
        <v>771.2</v>
      </c>
      <c r="E13">
        <v>786.2</v>
      </c>
      <c r="F13">
        <v>797.2</v>
      </c>
      <c r="G13">
        <v>786.9</v>
      </c>
      <c r="H13">
        <v>791.6</v>
      </c>
      <c r="I13">
        <v>796.9</v>
      </c>
      <c r="J13">
        <v>813.8</v>
      </c>
      <c r="K13">
        <v>818.8</v>
      </c>
      <c r="L13">
        <v>821.9</v>
      </c>
      <c r="M13">
        <v>824</v>
      </c>
      <c r="N13">
        <v>833.7</v>
      </c>
      <c r="O13">
        <v>837.9</v>
      </c>
      <c r="P13">
        <v>834.9</v>
      </c>
      <c r="Q13">
        <v>834.7</v>
      </c>
      <c r="R13">
        <v>828.3</v>
      </c>
      <c r="S13">
        <v>792</v>
      </c>
      <c r="T13">
        <v>794.2</v>
      </c>
      <c r="U13">
        <v>791</v>
      </c>
      <c r="V13">
        <v>796.9</v>
      </c>
      <c r="W13">
        <v>782.8</v>
      </c>
      <c r="X13">
        <v>801.3</v>
      </c>
      <c r="Y13">
        <v>812</v>
      </c>
      <c r="Z13">
        <v>819.9</v>
      </c>
      <c r="AA13">
        <v>825</v>
      </c>
      <c r="AB13">
        <v>828.7</v>
      </c>
      <c r="AC13">
        <v>840.2</v>
      </c>
      <c r="AD13">
        <v>834.7</v>
      </c>
      <c r="AE13">
        <v>842.7</v>
      </c>
      <c r="AF13">
        <v>854.9</v>
      </c>
      <c r="AG13">
        <v>856.3</v>
      </c>
      <c r="AH13">
        <v>883.7</v>
      </c>
      <c r="AI13">
        <v>884</v>
      </c>
      <c r="AJ13">
        <v>894.2</v>
      </c>
      <c r="AK13">
        <v>896.4</v>
      </c>
      <c r="AL13">
        <v>907.2</v>
      </c>
      <c r="AM13">
        <v>911.7</v>
      </c>
      <c r="AN13">
        <v>916.9</v>
      </c>
      <c r="AO13">
        <v>928.7</v>
      </c>
      <c r="AP13">
        <v>946.3</v>
      </c>
      <c r="AQ13">
        <v>950.1</v>
      </c>
      <c r="AR13">
        <v>961.5</v>
      </c>
      <c r="AS13">
        <v>971.5</v>
      </c>
      <c r="AT13">
        <v>979.1</v>
      </c>
      <c r="AU13">
        <v>966.8</v>
      </c>
      <c r="AV13">
        <v>972.3</v>
      </c>
      <c r="AW13">
        <v>982.2</v>
      </c>
      <c r="AX13">
        <v>994.8</v>
      </c>
      <c r="AY13">
        <v>1015.2</v>
      </c>
      <c r="AZ13">
        <v>1027.2</v>
      </c>
      <c r="BA13">
        <v>1042.2</v>
      </c>
      <c r="BB13">
        <v>1061.4000000000001</v>
      </c>
      <c r="BC13">
        <v>1079.2</v>
      </c>
      <c r="BD13">
        <v>1089.9000000000001</v>
      </c>
      <c r="BE13">
        <v>1108</v>
      </c>
      <c r="BF13">
        <v>1118.4000000000001</v>
      </c>
      <c r="BG13">
        <v>1131.8</v>
      </c>
      <c r="BH13">
        <v>1138.8</v>
      </c>
      <c r="BI13">
        <v>1140.3</v>
      </c>
      <c r="BJ13">
        <v>1150.2</v>
      </c>
      <c r="BK13">
        <v>1143</v>
      </c>
      <c r="BL13">
        <v>1064.0999999999999</v>
      </c>
      <c r="BM13">
        <v>1114</v>
      </c>
      <c r="BN13">
        <v>1150.5</v>
      </c>
      <c r="BO13">
        <v>1174.8</v>
      </c>
      <c r="BP13">
        <v>1191.0999999999999</v>
      </c>
      <c r="BQ13">
        <v>1207.7</v>
      </c>
      <c r="BR13">
        <v>1229.5</v>
      </c>
      <c r="BS13">
        <v>1253.5</v>
      </c>
      <c r="BT13">
        <v>1265.0999999999999</v>
      </c>
      <c r="BU13">
        <v>1285.0999999999999</v>
      </c>
      <c r="BV13">
        <v>1293.4000000000001</v>
      </c>
      <c r="BW13">
        <v>1322.8</v>
      </c>
      <c r="BX13">
        <v>1338.9</v>
      </c>
      <c r="BY13">
        <v>1354.9</v>
      </c>
      <c r="BZ13">
        <v>1368.4</v>
      </c>
      <c r="CA13" s="25">
        <v>1434.6</v>
      </c>
      <c r="CB13" s="25">
        <v>1455.1</v>
      </c>
      <c r="CC13">
        <v>1469.2</v>
      </c>
      <c r="CD13">
        <v>1484.6</v>
      </c>
      <c r="CE13">
        <v>1510.6</v>
      </c>
      <c r="CF13">
        <v>1520.5</v>
      </c>
      <c r="CG13">
        <v>1534.9</v>
      </c>
      <c r="CH13">
        <v>1557.1</v>
      </c>
      <c r="CI13">
        <v>1563</v>
      </c>
      <c r="CJ13">
        <v>1574.6</v>
      </c>
      <c r="CK13" t="s">
        <v>38</v>
      </c>
    </row>
    <row r="14" spans="1:89" x14ac:dyDescent="0.3">
      <c r="A14" t="s">
        <v>39</v>
      </c>
      <c r="B14" t="s">
        <v>40</v>
      </c>
      <c r="C14">
        <v>598.6</v>
      </c>
      <c r="D14">
        <v>612.6</v>
      </c>
      <c r="E14">
        <v>622.29999999999995</v>
      </c>
      <c r="F14">
        <v>631.5</v>
      </c>
      <c r="G14">
        <v>643.79999999999995</v>
      </c>
      <c r="H14">
        <v>650.9</v>
      </c>
      <c r="I14">
        <v>659.5</v>
      </c>
      <c r="J14">
        <v>663.9</v>
      </c>
      <c r="K14">
        <v>669.1</v>
      </c>
      <c r="L14">
        <v>673.7</v>
      </c>
      <c r="M14">
        <v>675.7</v>
      </c>
      <c r="N14">
        <v>686.7</v>
      </c>
      <c r="O14">
        <v>682.5</v>
      </c>
      <c r="P14">
        <v>688.4</v>
      </c>
      <c r="Q14">
        <v>690.7</v>
      </c>
      <c r="R14">
        <v>678.3</v>
      </c>
      <c r="S14">
        <v>651.29999999999995</v>
      </c>
      <c r="T14">
        <v>652</v>
      </c>
      <c r="U14">
        <v>649.29999999999995</v>
      </c>
      <c r="V14">
        <v>669.3</v>
      </c>
      <c r="W14">
        <v>673.7</v>
      </c>
      <c r="X14">
        <v>684.2</v>
      </c>
      <c r="Y14">
        <v>688.5</v>
      </c>
      <c r="Z14">
        <v>693.4</v>
      </c>
      <c r="AA14">
        <v>710.6</v>
      </c>
      <c r="AB14">
        <v>719.7</v>
      </c>
      <c r="AC14">
        <v>719</v>
      </c>
      <c r="AD14">
        <v>725.5</v>
      </c>
      <c r="AE14">
        <v>739.7</v>
      </c>
      <c r="AF14">
        <v>741</v>
      </c>
      <c r="AG14">
        <v>740.6</v>
      </c>
      <c r="AH14">
        <v>751.4</v>
      </c>
      <c r="AI14">
        <v>769.6</v>
      </c>
      <c r="AJ14">
        <v>772.3</v>
      </c>
      <c r="AK14">
        <v>779.7</v>
      </c>
      <c r="AL14">
        <v>785.1</v>
      </c>
      <c r="AM14">
        <v>798.5</v>
      </c>
      <c r="AN14">
        <v>811</v>
      </c>
      <c r="AO14">
        <v>818.2</v>
      </c>
      <c r="AP14">
        <v>824.1</v>
      </c>
      <c r="AQ14">
        <v>825.6</v>
      </c>
      <c r="AR14">
        <v>833.2</v>
      </c>
      <c r="AS14">
        <v>836.3</v>
      </c>
      <c r="AT14">
        <v>844.4</v>
      </c>
      <c r="AU14">
        <v>841.1</v>
      </c>
      <c r="AV14">
        <v>844</v>
      </c>
      <c r="AW14">
        <v>858.7</v>
      </c>
      <c r="AX14">
        <v>863.1</v>
      </c>
      <c r="AY14">
        <v>866.7</v>
      </c>
      <c r="AZ14">
        <v>877.7</v>
      </c>
      <c r="BA14">
        <v>889.9</v>
      </c>
      <c r="BB14">
        <v>904.2</v>
      </c>
      <c r="BC14">
        <v>927</v>
      </c>
      <c r="BD14">
        <v>938.7</v>
      </c>
      <c r="BE14">
        <v>953.8</v>
      </c>
      <c r="BF14">
        <v>973.1</v>
      </c>
      <c r="BG14">
        <v>977.2</v>
      </c>
      <c r="BH14">
        <v>987.6</v>
      </c>
      <c r="BI14">
        <v>1003.1</v>
      </c>
      <c r="BJ14">
        <v>1003.8</v>
      </c>
      <c r="BK14">
        <v>996</v>
      </c>
      <c r="BL14">
        <v>322.2</v>
      </c>
      <c r="BM14">
        <v>337.2</v>
      </c>
      <c r="BN14">
        <v>782.3</v>
      </c>
      <c r="BO14">
        <v>825.3</v>
      </c>
      <c r="BP14">
        <v>747.9</v>
      </c>
      <c r="BQ14">
        <v>865.8</v>
      </c>
      <c r="BR14">
        <v>1007.1</v>
      </c>
      <c r="BS14">
        <v>1131.0999999999999</v>
      </c>
      <c r="BT14">
        <v>1171.0999999999999</v>
      </c>
      <c r="BU14">
        <v>1185</v>
      </c>
      <c r="BV14">
        <v>1184.5999999999999</v>
      </c>
      <c r="BW14">
        <v>1192.8</v>
      </c>
      <c r="BX14">
        <v>1185.9000000000001</v>
      </c>
      <c r="BY14">
        <v>1187.3</v>
      </c>
      <c r="BZ14">
        <v>1202.5999999999999</v>
      </c>
      <c r="CA14" s="25">
        <v>1236.2</v>
      </c>
      <c r="CB14" s="25">
        <v>1248.3</v>
      </c>
      <c r="CC14">
        <v>1264.7</v>
      </c>
      <c r="CD14">
        <v>1282.5999999999999</v>
      </c>
      <c r="CE14">
        <v>1301.0999999999999</v>
      </c>
      <c r="CF14">
        <v>1404.2</v>
      </c>
      <c r="CG14">
        <v>1458.4</v>
      </c>
      <c r="CH14">
        <v>1503.2</v>
      </c>
      <c r="CI14">
        <v>1498</v>
      </c>
      <c r="CJ14">
        <v>1509.5</v>
      </c>
      <c r="CK14" t="s">
        <v>40</v>
      </c>
    </row>
    <row r="15" spans="1:89" x14ac:dyDescent="0.3">
      <c r="A15" t="s">
        <v>41</v>
      </c>
      <c r="B15" t="s">
        <v>42</v>
      </c>
      <c r="C15">
        <v>1314.6</v>
      </c>
      <c r="D15">
        <v>1356</v>
      </c>
      <c r="E15">
        <v>1373.7</v>
      </c>
      <c r="F15">
        <v>1492</v>
      </c>
      <c r="G15">
        <v>1544.5</v>
      </c>
      <c r="H15">
        <v>1564.5</v>
      </c>
      <c r="I15">
        <v>1631.9</v>
      </c>
      <c r="J15">
        <v>1556.2</v>
      </c>
      <c r="K15">
        <v>1475</v>
      </c>
      <c r="L15">
        <v>1515.5</v>
      </c>
      <c r="M15">
        <v>1418.6</v>
      </c>
      <c r="N15">
        <v>1350.1</v>
      </c>
      <c r="O15">
        <v>1317.8</v>
      </c>
      <c r="P15">
        <v>1302.0999999999999</v>
      </c>
      <c r="Q15">
        <v>1281.2</v>
      </c>
      <c r="R15">
        <v>1005.9</v>
      </c>
      <c r="S15">
        <v>1192.4000000000001</v>
      </c>
      <c r="T15">
        <v>1236.4000000000001</v>
      </c>
      <c r="U15">
        <v>1317.8</v>
      </c>
      <c r="V15">
        <v>1416.5</v>
      </c>
      <c r="W15">
        <v>1490.9</v>
      </c>
      <c r="X15">
        <v>1490.6</v>
      </c>
      <c r="Y15">
        <v>1668.8</v>
      </c>
      <c r="Z15">
        <v>1672</v>
      </c>
      <c r="AA15">
        <v>1525.1</v>
      </c>
      <c r="AB15">
        <v>1636.4</v>
      </c>
      <c r="AC15">
        <v>1650.2</v>
      </c>
      <c r="AD15">
        <v>1795.7</v>
      </c>
      <c r="AE15">
        <v>1872.6</v>
      </c>
      <c r="AF15">
        <v>1873.2</v>
      </c>
      <c r="AG15">
        <v>1843.9</v>
      </c>
      <c r="AH15">
        <v>1834.7</v>
      </c>
      <c r="AI15">
        <v>1862.1</v>
      </c>
      <c r="AJ15">
        <v>1851.8</v>
      </c>
      <c r="AK15">
        <v>1861.5</v>
      </c>
      <c r="AL15">
        <v>1928</v>
      </c>
      <c r="AM15">
        <v>1859.2</v>
      </c>
      <c r="AN15">
        <v>2058.8000000000002</v>
      </c>
      <c r="AO15">
        <v>2166.5</v>
      </c>
      <c r="AP15">
        <v>2159.6999999999998</v>
      </c>
      <c r="AQ15">
        <v>2138.6</v>
      </c>
      <c r="AR15">
        <v>2148.3000000000002</v>
      </c>
      <c r="AS15">
        <v>2108.1</v>
      </c>
      <c r="AT15">
        <v>2075.5</v>
      </c>
      <c r="AU15">
        <v>2118.5</v>
      </c>
      <c r="AV15">
        <v>2077.1999999999998</v>
      </c>
      <c r="AW15">
        <v>2086.5</v>
      </c>
      <c r="AX15">
        <v>2090</v>
      </c>
      <c r="AY15">
        <v>2093.9</v>
      </c>
      <c r="AZ15">
        <v>2104.3000000000002</v>
      </c>
      <c r="BA15">
        <v>2082.1</v>
      </c>
      <c r="BB15">
        <v>2146.3000000000002</v>
      </c>
      <c r="BC15">
        <v>2203</v>
      </c>
      <c r="BD15">
        <v>2274.3000000000002</v>
      </c>
      <c r="BE15">
        <v>2315.6999999999998</v>
      </c>
      <c r="BF15">
        <v>2302.8000000000002</v>
      </c>
      <c r="BG15">
        <v>2280.6</v>
      </c>
      <c r="BH15">
        <v>2287.3000000000002</v>
      </c>
      <c r="BI15">
        <v>2376.9</v>
      </c>
      <c r="BJ15">
        <v>2398.1</v>
      </c>
      <c r="BK15">
        <v>2142.8000000000002</v>
      </c>
      <c r="BL15">
        <v>2051.3000000000002</v>
      </c>
      <c r="BM15">
        <v>2706.8</v>
      </c>
      <c r="BN15">
        <v>2491</v>
      </c>
      <c r="BO15">
        <v>2720.1</v>
      </c>
      <c r="BP15">
        <v>3026.2</v>
      </c>
      <c r="BQ15">
        <v>2987.7</v>
      </c>
      <c r="BR15">
        <v>2996.1</v>
      </c>
      <c r="BS15">
        <v>3030.8</v>
      </c>
      <c r="BT15">
        <v>3224.9</v>
      </c>
      <c r="BU15">
        <v>3217.4</v>
      </c>
      <c r="BV15">
        <v>3144.9</v>
      </c>
      <c r="BW15">
        <v>3049.1</v>
      </c>
      <c r="BX15">
        <v>3002.7</v>
      </c>
      <c r="BY15">
        <v>3079.9</v>
      </c>
      <c r="BZ15">
        <v>3236.2</v>
      </c>
      <c r="CA15" s="25">
        <v>3608.3</v>
      </c>
      <c r="CB15" s="25">
        <v>3699.2</v>
      </c>
      <c r="CC15">
        <v>3754.7</v>
      </c>
      <c r="CD15">
        <v>3864.3</v>
      </c>
      <c r="CE15">
        <v>3773.8</v>
      </c>
      <c r="CF15">
        <v>3763.5</v>
      </c>
      <c r="CG15">
        <v>3873.3</v>
      </c>
      <c r="CH15">
        <v>3975.8</v>
      </c>
      <c r="CI15">
        <v>4116.8999999999996</v>
      </c>
      <c r="CJ15">
        <v>4462.1000000000004</v>
      </c>
      <c r="CK15" t="s">
        <v>42</v>
      </c>
    </row>
    <row r="16" spans="1:89" x14ac:dyDescent="0.3">
      <c r="A16" t="s">
        <v>43</v>
      </c>
      <c r="B16" t="s">
        <v>44</v>
      </c>
      <c r="C16">
        <v>5.2</v>
      </c>
      <c r="D16">
        <v>17.899999999999999</v>
      </c>
      <c r="E16">
        <v>30.9</v>
      </c>
      <c r="F16">
        <v>43.1</v>
      </c>
      <c r="G16">
        <v>56.9</v>
      </c>
      <c r="H16">
        <v>68.599999999999994</v>
      </c>
      <c r="I16">
        <v>76.099999999999994</v>
      </c>
      <c r="J16">
        <v>83.7</v>
      </c>
      <c r="K16">
        <v>90.3</v>
      </c>
      <c r="L16">
        <v>101.3</v>
      </c>
      <c r="M16">
        <v>119.6</v>
      </c>
      <c r="N16">
        <v>142.4</v>
      </c>
      <c r="O16">
        <v>169.8</v>
      </c>
      <c r="P16">
        <v>185.2</v>
      </c>
      <c r="Q16">
        <v>183.8</v>
      </c>
      <c r="R16">
        <v>167.3</v>
      </c>
      <c r="S16">
        <v>141.4</v>
      </c>
      <c r="T16">
        <v>121.6</v>
      </c>
      <c r="U16">
        <v>106.6</v>
      </c>
      <c r="V16">
        <v>99.7</v>
      </c>
      <c r="W16">
        <v>97.2</v>
      </c>
      <c r="X16">
        <v>95.3</v>
      </c>
      <c r="Y16">
        <v>92</v>
      </c>
      <c r="Z16">
        <v>88.4</v>
      </c>
      <c r="AA16">
        <v>83.6</v>
      </c>
      <c r="AB16">
        <v>86.3</v>
      </c>
      <c r="AC16">
        <v>96.9</v>
      </c>
      <c r="AD16">
        <v>113.7</v>
      </c>
      <c r="AE16">
        <v>138.19999999999999</v>
      </c>
      <c r="AF16">
        <v>153.19999999999999</v>
      </c>
      <c r="AG16">
        <v>157.9</v>
      </c>
      <c r="AH16">
        <v>153.1</v>
      </c>
      <c r="AI16">
        <v>136.80000000000001</v>
      </c>
      <c r="AJ16">
        <v>127.1</v>
      </c>
      <c r="AK16">
        <v>123.1</v>
      </c>
      <c r="AL16">
        <v>126.7</v>
      </c>
      <c r="AM16">
        <v>135.19999999999999</v>
      </c>
      <c r="AN16">
        <v>147.1</v>
      </c>
      <c r="AO16">
        <v>162.19999999999999</v>
      </c>
      <c r="AP16">
        <v>180</v>
      </c>
      <c r="AQ16">
        <v>201.7</v>
      </c>
      <c r="AR16">
        <v>217.1</v>
      </c>
      <c r="AS16">
        <v>226.2</v>
      </c>
      <c r="AT16">
        <v>229</v>
      </c>
      <c r="AU16">
        <v>225.5</v>
      </c>
      <c r="AV16">
        <v>226.5</v>
      </c>
      <c r="AW16">
        <v>232.1</v>
      </c>
      <c r="AX16">
        <v>242.2</v>
      </c>
      <c r="AY16">
        <v>251.5</v>
      </c>
      <c r="AZ16">
        <v>262.2</v>
      </c>
      <c r="BA16">
        <v>274.2</v>
      </c>
      <c r="BB16">
        <v>287.5</v>
      </c>
      <c r="BC16">
        <v>302.10000000000002</v>
      </c>
      <c r="BD16">
        <v>308</v>
      </c>
      <c r="BE16">
        <v>305.10000000000002</v>
      </c>
      <c r="BF16">
        <v>293.60000000000002</v>
      </c>
      <c r="BG16">
        <v>273.3</v>
      </c>
      <c r="BH16">
        <v>261.8</v>
      </c>
      <c r="BI16">
        <v>259.10000000000002</v>
      </c>
      <c r="BJ16">
        <v>265.10000000000002</v>
      </c>
      <c r="BK16">
        <v>280.2</v>
      </c>
      <c r="BL16">
        <v>288.8</v>
      </c>
      <c r="BM16">
        <v>295.5</v>
      </c>
      <c r="BN16">
        <v>299.2</v>
      </c>
      <c r="BO16">
        <v>299.60000000000002</v>
      </c>
      <c r="BP16">
        <v>298.60000000000002</v>
      </c>
      <c r="BQ16">
        <v>296.10000000000002</v>
      </c>
      <c r="BR16">
        <v>292</v>
      </c>
      <c r="BS16">
        <v>286.10000000000002</v>
      </c>
      <c r="BT16">
        <v>276.8</v>
      </c>
      <c r="BU16">
        <v>264.3</v>
      </c>
      <c r="BV16">
        <v>248.5</v>
      </c>
      <c r="BW16">
        <v>235.5</v>
      </c>
      <c r="BX16">
        <v>201.2</v>
      </c>
      <c r="BY16">
        <v>168.7</v>
      </c>
      <c r="BZ16">
        <v>169.8</v>
      </c>
      <c r="CA16" s="25">
        <v>140.69999999999999</v>
      </c>
      <c r="CB16" s="25">
        <v>132.69999999999999</v>
      </c>
      <c r="CC16">
        <v>140.19999999999999</v>
      </c>
      <c r="CD16">
        <v>103.7</v>
      </c>
      <c r="CE16">
        <v>96.3</v>
      </c>
      <c r="CF16">
        <v>68.400000000000006</v>
      </c>
      <c r="CG16">
        <v>49.4</v>
      </c>
      <c r="CH16">
        <v>3.5</v>
      </c>
      <c r="CI16">
        <v>11.5</v>
      </c>
      <c r="CJ16">
        <v>-15.4</v>
      </c>
      <c r="CK16" t="s">
        <v>44</v>
      </c>
    </row>
    <row r="17" spans="1:89" x14ac:dyDescent="0.3">
      <c r="A17" t="s">
        <v>45</v>
      </c>
      <c r="B17" t="s">
        <v>46</v>
      </c>
      <c r="C17">
        <v>51.5</v>
      </c>
      <c r="D17">
        <v>61.2</v>
      </c>
      <c r="E17">
        <v>55.6</v>
      </c>
      <c r="F17">
        <v>53.6</v>
      </c>
      <c r="G17">
        <v>42.1</v>
      </c>
      <c r="H17">
        <v>42.8</v>
      </c>
      <c r="I17">
        <v>50</v>
      </c>
      <c r="J17">
        <v>51.2</v>
      </c>
      <c r="K17">
        <v>68.3</v>
      </c>
      <c r="L17">
        <v>66.5</v>
      </c>
      <c r="M17">
        <v>69.900000000000006</v>
      </c>
      <c r="N17">
        <v>68.8</v>
      </c>
      <c r="O17">
        <v>94.3</v>
      </c>
      <c r="P17">
        <v>89.9</v>
      </c>
      <c r="Q17">
        <v>89.2</v>
      </c>
      <c r="R17">
        <v>105.8</v>
      </c>
      <c r="S17">
        <v>97.5</v>
      </c>
      <c r="T17">
        <v>111.4</v>
      </c>
      <c r="U17">
        <v>88</v>
      </c>
      <c r="V17">
        <v>89.3</v>
      </c>
      <c r="W17">
        <v>98.2</v>
      </c>
      <c r="X17">
        <v>95.3</v>
      </c>
      <c r="Y17">
        <v>101.3</v>
      </c>
      <c r="Z17">
        <v>99.8</v>
      </c>
      <c r="AA17">
        <v>118</v>
      </c>
      <c r="AB17">
        <v>106.2</v>
      </c>
      <c r="AC17">
        <v>106.1</v>
      </c>
      <c r="AD17">
        <v>97</v>
      </c>
      <c r="AE17">
        <v>74.400000000000006</v>
      </c>
      <c r="AF17">
        <v>57.5</v>
      </c>
      <c r="AG17">
        <v>41.4</v>
      </c>
      <c r="AH17">
        <v>39.299999999999997</v>
      </c>
      <c r="AI17">
        <v>52.5</v>
      </c>
      <c r="AJ17">
        <v>59.2</v>
      </c>
      <c r="AK17">
        <v>62.3</v>
      </c>
      <c r="AL17">
        <v>86.6</v>
      </c>
      <c r="AM17">
        <v>73.7</v>
      </c>
      <c r="AN17">
        <v>79.599999999999994</v>
      </c>
      <c r="AO17">
        <v>139.4</v>
      </c>
      <c r="AP17">
        <v>95.3</v>
      </c>
      <c r="AQ17">
        <v>89</v>
      </c>
      <c r="AR17">
        <v>99.5</v>
      </c>
      <c r="AS17">
        <v>102.9</v>
      </c>
      <c r="AT17">
        <v>193.5</v>
      </c>
      <c r="AU17">
        <v>135.19999999999999</v>
      </c>
      <c r="AV17">
        <v>141.9</v>
      </c>
      <c r="AW17">
        <v>123.4</v>
      </c>
      <c r="AX17">
        <v>147.69999999999999</v>
      </c>
      <c r="AY17">
        <v>121.3</v>
      </c>
      <c r="AZ17">
        <v>118.6</v>
      </c>
      <c r="BA17">
        <v>89.9</v>
      </c>
      <c r="BB17">
        <v>116.1</v>
      </c>
      <c r="BC17">
        <v>128.6</v>
      </c>
      <c r="BD17">
        <v>120.3</v>
      </c>
      <c r="BE17">
        <v>141.69999999999999</v>
      </c>
      <c r="BF17">
        <v>118.2</v>
      </c>
      <c r="BG17">
        <v>136.30000000000001</v>
      </c>
      <c r="BH17">
        <v>128.9</v>
      </c>
      <c r="BI17">
        <v>142.9</v>
      </c>
      <c r="BJ17">
        <v>126.4</v>
      </c>
      <c r="BK17">
        <v>111.2</v>
      </c>
      <c r="BL17">
        <v>117.6</v>
      </c>
      <c r="BM17">
        <v>127.2</v>
      </c>
      <c r="BN17">
        <v>132.1</v>
      </c>
      <c r="BO17">
        <v>140.19999999999999</v>
      </c>
      <c r="BP17">
        <v>147.6</v>
      </c>
      <c r="BQ17">
        <v>150.5</v>
      </c>
      <c r="BR17">
        <v>149.1</v>
      </c>
      <c r="BS17">
        <v>140.19999999999999</v>
      </c>
      <c r="BT17">
        <v>166.5</v>
      </c>
      <c r="BU17">
        <v>144.19999999999999</v>
      </c>
      <c r="BV17">
        <v>148</v>
      </c>
      <c r="BW17">
        <v>140.5</v>
      </c>
      <c r="BX17">
        <v>143.5</v>
      </c>
      <c r="BY17">
        <v>153.4</v>
      </c>
      <c r="BZ17">
        <v>166.2</v>
      </c>
      <c r="CA17" s="25">
        <v>281.39999999999998</v>
      </c>
      <c r="CB17" s="25">
        <v>229</v>
      </c>
      <c r="CC17">
        <v>248.9</v>
      </c>
      <c r="CD17">
        <v>272.8</v>
      </c>
      <c r="CE17">
        <v>277.2</v>
      </c>
      <c r="CF17">
        <v>236.9</v>
      </c>
      <c r="CG17">
        <v>249.8</v>
      </c>
      <c r="CH17">
        <v>247.4</v>
      </c>
      <c r="CI17">
        <v>241.1</v>
      </c>
      <c r="CJ17">
        <v>231.8</v>
      </c>
      <c r="CK17" t="s">
        <v>46</v>
      </c>
    </row>
    <row r="18" spans="1:89" x14ac:dyDescent="0.3">
      <c r="A18" t="s">
        <v>47</v>
      </c>
      <c r="B18" t="s">
        <v>48</v>
      </c>
      <c r="C18">
        <v>1257.9000000000001</v>
      </c>
      <c r="D18">
        <v>1276.9000000000001</v>
      </c>
      <c r="E18">
        <v>1287.2</v>
      </c>
      <c r="F18">
        <v>1395.3</v>
      </c>
      <c r="G18">
        <v>1445.4</v>
      </c>
      <c r="H18">
        <v>1453.1</v>
      </c>
      <c r="I18">
        <v>1505.8</v>
      </c>
      <c r="J18">
        <v>1421.3</v>
      </c>
      <c r="K18">
        <v>1316.3</v>
      </c>
      <c r="L18">
        <v>1347.7</v>
      </c>
      <c r="M18">
        <v>1229.2</v>
      </c>
      <c r="N18">
        <v>1138.9000000000001</v>
      </c>
      <c r="O18">
        <v>1053.8</v>
      </c>
      <c r="P18">
        <v>1027</v>
      </c>
      <c r="Q18">
        <v>1008.2</v>
      </c>
      <c r="R18">
        <v>732.8</v>
      </c>
      <c r="S18">
        <v>953.5</v>
      </c>
      <c r="T18">
        <v>1003.3</v>
      </c>
      <c r="U18">
        <v>1123.2</v>
      </c>
      <c r="V18">
        <v>1227.5</v>
      </c>
      <c r="W18">
        <v>1295.5</v>
      </c>
      <c r="X18">
        <v>1300</v>
      </c>
      <c r="Y18">
        <v>1475.5</v>
      </c>
      <c r="Z18">
        <v>1483.8</v>
      </c>
      <c r="AA18">
        <v>1323.4</v>
      </c>
      <c r="AB18">
        <v>1443.9</v>
      </c>
      <c r="AC18">
        <v>1447.1</v>
      </c>
      <c r="AD18">
        <v>1585</v>
      </c>
      <c r="AE18">
        <v>1660</v>
      </c>
      <c r="AF18">
        <v>1662.6</v>
      </c>
      <c r="AG18">
        <v>1644.6</v>
      </c>
      <c r="AH18">
        <v>1642.3</v>
      </c>
      <c r="AI18">
        <v>1672.8</v>
      </c>
      <c r="AJ18">
        <v>1665.6</v>
      </c>
      <c r="AK18">
        <v>1676.1</v>
      </c>
      <c r="AL18">
        <v>1714.8</v>
      </c>
      <c r="AM18">
        <v>1650.3</v>
      </c>
      <c r="AN18">
        <v>1832.1</v>
      </c>
      <c r="AO18">
        <v>1864.9</v>
      </c>
      <c r="AP18">
        <v>1884.5</v>
      </c>
      <c r="AQ18">
        <v>1847.9</v>
      </c>
      <c r="AR18">
        <v>1831.7</v>
      </c>
      <c r="AS18">
        <v>1779</v>
      </c>
      <c r="AT18">
        <v>1653</v>
      </c>
      <c r="AU18">
        <v>1757.8</v>
      </c>
      <c r="AV18">
        <v>1708.7</v>
      </c>
      <c r="AW18">
        <v>1731</v>
      </c>
      <c r="AX18">
        <v>1700.1</v>
      </c>
      <c r="AY18">
        <v>1721.1</v>
      </c>
      <c r="AZ18">
        <v>1723.6</v>
      </c>
      <c r="BA18">
        <v>1718</v>
      </c>
      <c r="BB18">
        <v>1742.7</v>
      </c>
      <c r="BC18">
        <v>1772.4</v>
      </c>
      <c r="BD18">
        <v>1846</v>
      </c>
      <c r="BE18">
        <v>1868.8</v>
      </c>
      <c r="BF18">
        <v>1891.1</v>
      </c>
      <c r="BG18">
        <v>1871</v>
      </c>
      <c r="BH18">
        <v>1896.6</v>
      </c>
      <c r="BI18">
        <v>1975</v>
      </c>
      <c r="BJ18">
        <v>2006.6</v>
      </c>
      <c r="BK18">
        <v>1751.4</v>
      </c>
      <c r="BL18">
        <v>1644.9</v>
      </c>
      <c r="BM18">
        <v>2284</v>
      </c>
      <c r="BN18">
        <v>2059.6</v>
      </c>
      <c r="BO18">
        <v>2280.4</v>
      </c>
      <c r="BP18">
        <v>2580</v>
      </c>
      <c r="BQ18">
        <v>2541.1</v>
      </c>
      <c r="BR18">
        <v>2555</v>
      </c>
      <c r="BS18">
        <v>2604.4</v>
      </c>
      <c r="BT18">
        <v>2781.5</v>
      </c>
      <c r="BU18">
        <v>2809</v>
      </c>
      <c r="BV18">
        <v>2748.4</v>
      </c>
      <c r="BW18">
        <v>2673.1</v>
      </c>
      <c r="BX18">
        <v>2658</v>
      </c>
      <c r="BY18">
        <v>2757.8</v>
      </c>
      <c r="BZ18">
        <v>2900.3</v>
      </c>
      <c r="CA18" s="25">
        <v>3186.2</v>
      </c>
      <c r="CB18" s="25">
        <v>3337.4</v>
      </c>
      <c r="CC18">
        <v>3365.5</v>
      </c>
      <c r="CD18">
        <v>3487.8</v>
      </c>
      <c r="CE18">
        <v>3400.2</v>
      </c>
      <c r="CF18">
        <v>3458.2</v>
      </c>
      <c r="CG18">
        <v>3574</v>
      </c>
      <c r="CH18">
        <v>3725</v>
      </c>
      <c r="CI18">
        <v>3864.4</v>
      </c>
      <c r="CJ18">
        <v>4245.6000000000004</v>
      </c>
      <c r="CK18" t="s">
        <v>48</v>
      </c>
    </row>
    <row r="19" spans="1:89" x14ac:dyDescent="0.3">
      <c r="A19" t="s">
        <v>49</v>
      </c>
      <c r="B19" t="s">
        <v>50</v>
      </c>
      <c r="C19">
        <v>375.7</v>
      </c>
      <c r="D19">
        <v>364</v>
      </c>
      <c r="E19">
        <v>370.2</v>
      </c>
      <c r="F19">
        <v>409</v>
      </c>
      <c r="G19">
        <v>421.4</v>
      </c>
      <c r="H19">
        <v>432.6</v>
      </c>
      <c r="I19">
        <v>451.3</v>
      </c>
      <c r="J19">
        <v>415.3</v>
      </c>
      <c r="K19">
        <v>418.6</v>
      </c>
      <c r="L19">
        <v>413.3</v>
      </c>
      <c r="M19">
        <v>376.5</v>
      </c>
      <c r="N19">
        <v>358.7</v>
      </c>
      <c r="O19">
        <v>298</v>
      </c>
      <c r="P19">
        <v>285.2</v>
      </c>
      <c r="Q19">
        <v>270.7</v>
      </c>
      <c r="R19">
        <v>169.8</v>
      </c>
      <c r="S19">
        <v>172</v>
      </c>
      <c r="T19">
        <v>195.3</v>
      </c>
      <c r="U19">
        <v>206.4</v>
      </c>
      <c r="V19">
        <v>242</v>
      </c>
      <c r="W19">
        <v>256.3</v>
      </c>
      <c r="X19">
        <v>262.2</v>
      </c>
      <c r="Y19">
        <v>279.2</v>
      </c>
      <c r="Z19">
        <v>291.3</v>
      </c>
      <c r="AA19">
        <v>285.10000000000002</v>
      </c>
      <c r="AB19">
        <v>285.10000000000002</v>
      </c>
      <c r="AC19">
        <v>256.39999999999998</v>
      </c>
      <c r="AD19">
        <v>296.39999999999998</v>
      </c>
      <c r="AE19">
        <v>319.89999999999998</v>
      </c>
      <c r="AF19">
        <v>334.2</v>
      </c>
      <c r="AG19">
        <v>341.7</v>
      </c>
      <c r="AH19">
        <v>342.5</v>
      </c>
      <c r="AI19">
        <v>360.5</v>
      </c>
      <c r="AJ19">
        <v>357.2</v>
      </c>
      <c r="AK19">
        <v>364.3</v>
      </c>
      <c r="AL19">
        <v>367.6</v>
      </c>
      <c r="AM19">
        <v>403.6</v>
      </c>
      <c r="AN19">
        <v>425</v>
      </c>
      <c r="AO19">
        <v>397.5</v>
      </c>
      <c r="AP19">
        <v>401.4</v>
      </c>
      <c r="AQ19">
        <v>413.7</v>
      </c>
      <c r="AR19">
        <v>419.4</v>
      </c>
      <c r="AS19">
        <v>391.4</v>
      </c>
      <c r="AT19">
        <v>360</v>
      </c>
      <c r="AU19">
        <v>374.6</v>
      </c>
      <c r="AV19">
        <v>378.4</v>
      </c>
      <c r="AW19">
        <v>386.5</v>
      </c>
      <c r="AX19">
        <v>364.6</v>
      </c>
      <c r="AY19">
        <v>278.89999999999998</v>
      </c>
      <c r="AZ19">
        <v>291.10000000000002</v>
      </c>
      <c r="BA19">
        <v>309.7</v>
      </c>
      <c r="BB19">
        <v>309</v>
      </c>
      <c r="BC19">
        <v>282.39999999999998</v>
      </c>
      <c r="BD19">
        <v>302</v>
      </c>
      <c r="BE19">
        <v>299.39999999999998</v>
      </c>
      <c r="BF19">
        <v>305.89999999999998</v>
      </c>
      <c r="BG19">
        <v>287.2</v>
      </c>
      <c r="BH19">
        <v>298.60000000000002</v>
      </c>
      <c r="BI19">
        <v>285.8</v>
      </c>
      <c r="BJ19">
        <v>318.10000000000002</v>
      </c>
      <c r="BK19">
        <v>268.60000000000002</v>
      </c>
      <c r="BL19">
        <v>276.2</v>
      </c>
      <c r="BM19">
        <v>339</v>
      </c>
      <c r="BN19">
        <v>346.2</v>
      </c>
      <c r="BO19">
        <v>351.8</v>
      </c>
      <c r="BP19">
        <v>392.2</v>
      </c>
      <c r="BQ19">
        <v>405.7</v>
      </c>
      <c r="BR19">
        <v>468.7</v>
      </c>
      <c r="BS19">
        <v>529.1</v>
      </c>
      <c r="BT19">
        <v>547.4</v>
      </c>
      <c r="BU19">
        <v>544.70000000000005</v>
      </c>
      <c r="BV19">
        <v>548.29999999999995</v>
      </c>
      <c r="BW19">
        <v>576.5</v>
      </c>
      <c r="BX19">
        <v>570.29999999999995</v>
      </c>
      <c r="BY19">
        <v>582.79999999999995</v>
      </c>
      <c r="BZ19">
        <v>611.1</v>
      </c>
      <c r="CA19" s="25">
        <v>648</v>
      </c>
      <c r="CB19" s="25">
        <v>675.7</v>
      </c>
      <c r="CC19">
        <v>665.9</v>
      </c>
      <c r="CD19">
        <v>694.9</v>
      </c>
      <c r="CE19">
        <v>697</v>
      </c>
      <c r="CF19">
        <v>670.3</v>
      </c>
      <c r="CG19">
        <v>693.4</v>
      </c>
      <c r="CH19">
        <v>746.4</v>
      </c>
      <c r="CI19">
        <v>802.8</v>
      </c>
      <c r="CJ19">
        <v>905.9</v>
      </c>
      <c r="CK19" t="s">
        <v>50</v>
      </c>
    </row>
    <row r="20" spans="1:89" x14ac:dyDescent="0.3">
      <c r="A20" t="s">
        <v>51</v>
      </c>
      <c r="B20" t="s">
        <v>52</v>
      </c>
      <c r="C20">
        <v>882.2</v>
      </c>
      <c r="D20">
        <v>912.9</v>
      </c>
      <c r="E20">
        <v>916.9</v>
      </c>
      <c r="F20">
        <v>986.3</v>
      </c>
      <c r="G20">
        <v>1024</v>
      </c>
      <c r="H20">
        <v>1020.4</v>
      </c>
      <c r="I20">
        <v>1054.5</v>
      </c>
      <c r="J20">
        <v>1006</v>
      </c>
      <c r="K20">
        <v>897.7</v>
      </c>
      <c r="L20">
        <v>934.4</v>
      </c>
      <c r="M20">
        <v>852.6</v>
      </c>
      <c r="N20">
        <v>780.2</v>
      </c>
      <c r="O20">
        <v>755.8</v>
      </c>
      <c r="P20">
        <v>741.7</v>
      </c>
      <c r="Q20">
        <v>737.5</v>
      </c>
      <c r="R20">
        <v>562.9</v>
      </c>
      <c r="S20">
        <v>781.5</v>
      </c>
      <c r="T20">
        <v>808</v>
      </c>
      <c r="U20">
        <v>916.8</v>
      </c>
      <c r="V20">
        <v>985.5</v>
      </c>
      <c r="W20">
        <v>1039.2</v>
      </c>
      <c r="X20">
        <v>1037.7</v>
      </c>
      <c r="Y20">
        <v>1196.3</v>
      </c>
      <c r="Z20">
        <v>1192.5</v>
      </c>
      <c r="AA20">
        <v>1038.3</v>
      </c>
      <c r="AB20">
        <v>1158.8</v>
      </c>
      <c r="AC20">
        <v>1190.8</v>
      </c>
      <c r="AD20">
        <v>1288.5999999999999</v>
      </c>
      <c r="AE20">
        <v>1340.1</v>
      </c>
      <c r="AF20">
        <v>1328.4</v>
      </c>
      <c r="AG20">
        <v>1302.9000000000001</v>
      </c>
      <c r="AH20">
        <v>1299.8</v>
      </c>
      <c r="AI20">
        <v>1312.2</v>
      </c>
      <c r="AJ20">
        <v>1308.4000000000001</v>
      </c>
      <c r="AK20">
        <v>1311.8</v>
      </c>
      <c r="AL20">
        <v>1347.1</v>
      </c>
      <c r="AM20">
        <v>1246.7</v>
      </c>
      <c r="AN20">
        <v>1407.1</v>
      </c>
      <c r="AO20">
        <v>1467.4</v>
      </c>
      <c r="AP20">
        <v>1483</v>
      </c>
      <c r="AQ20">
        <v>1434.2</v>
      </c>
      <c r="AR20">
        <v>1412.3</v>
      </c>
      <c r="AS20">
        <v>1387.6</v>
      </c>
      <c r="AT20">
        <v>1293.0999999999999</v>
      </c>
      <c r="AU20">
        <v>1383.3</v>
      </c>
      <c r="AV20">
        <v>1330.3</v>
      </c>
      <c r="AW20">
        <v>1344.5</v>
      </c>
      <c r="AX20">
        <v>1335.4</v>
      </c>
      <c r="AY20">
        <v>1442.2</v>
      </c>
      <c r="AZ20">
        <v>1432.5</v>
      </c>
      <c r="BA20">
        <v>1408.3</v>
      </c>
      <c r="BB20">
        <v>1433.7</v>
      </c>
      <c r="BC20">
        <v>1489.9</v>
      </c>
      <c r="BD20">
        <v>1544.1</v>
      </c>
      <c r="BE20">
        <v>1569.4</v>
      </c>
      <c r="BF20">
        <v>1585.2</v>
      </c>
      <c r="BG20">
        <v>1583.8</v>
      </c>
      <c r="BH20">
        <v>1598</v>
      </c>
      <c r="BI20">
        <v>1689.2</v>
      </c>
      <c r="BJ20">
        <v>1688.5</v>
      </c>
      <c r="BK20">
        <v>1482.8</v>
      </c>
      <c r="BL20">
        <v>1368.8</v>
      </c>
      <c r="BM20">
        <v>1945</v>
      </c>
      <c r="BN20">
        <v>1713.5</v>
      </c>
      <c r="BO20">
        <v>1928.6</v>
      </c>
      <c r="BP20">
        <v>2187.8000000000002</v>
      </c>
      <c r="BQ20">
        <v>2135.3000000000002</v>
      </c>
      <c r="BR20">
        <v>2086.3000000000002</v>
      </c>
      <c r="BS20">
        <v>2075.3000000000002</v>
      </c>
      <c r="BT20">
        <v>2234.1</v>
      </c>
      <c r="BU20">
        <v>2264.1999999999998</v>
      </c>
      <c r="BV20">
        <v>2200.1</v>
      </c>
      <c r="BW20">
        <v>2096.6</v>
      </c>
      <c r="BX20">
        <v>2087.6999999999998</v>
      </c>
      <c r="BY20">
        <v>2175</v>
      </c>
      <c r="BZ20">
        <v>2289.1999999999998</v>
      </c>
      <c r="CA20" s="25">
        <v>2538.1</v>
      </c>
      <c r="CB20" s="25">
        <v>2661.7</v>
      </c>
      <c r="CC20">
        <v>2699.6</v>
      </c>
      <c r="CD20">
        <v>2792.8</v>
      </c>
      <c r="CE20">
        <v>2703.3</v>
      </c>
      <c r="CF20">
        <v>2787.9</v>
      </c>
      <c r="CG20">
        <v>2880.6</v>
      </c>
      <c r="CH20">
        <v>2978.5</v>
      </c>
      <c r="CI20">
        <v>3061.6</v>
      </c>
      <c r="CJ20">
        <v>3339.7</v>
      </c>
      <c r="CK20" t="s">
        <v>52</v>
      </c>
    </row>
    <row r="21" spans="1:89" x14ac:dyDescent="0.3">
      <c r="A21" t="s">
        <v>53</v>
      </c>
      <c r="B21" t="s">
        <v>54</v>
      </c>
      <c r="C21">
        <v>454.7</v>
      </c>
      <c r="D21">
        <v>403</v>
      </c>
      <c r="E21">
        <v>245.3</v>
      </c>
      <c r="F21">
        <v>170.6</v>
      </c>
      <c r="G21">
        <v>574.1</v>
      </c>
      <c r="H21">
        <v>584.79999999999995</v>
      </c>
      <c r="I21">
        <v>646.5</v>
      </c>
      <c r="J21">
        <v>746.4</v>
      </c>
      <c r="K21">
        <v>662</v>
      </c>
      <c r="L21">
        <v>668</v>
      </c>
      <c r="M21">
        <v>697.3</v>
      </c>
      <c r="N21">
        <v>684.1</v>
      </c>
      <c r="O21">
        <v>668.9</v>
      </c>
      <c r="P21">
        <v>685.2</v>
      </c>
      <c r="Q21">
        <v>654.5</v>
      </c>
      <c r="R21">
        <v>634.79999999999995</v>
      </c>
      <c r="S21">
        <v>603.20000000000005</v>
      </c>
      <c r="T21">
        <v>544.1</v>
      </c>
      <c r="U21">
        <v>450.7</v>
      </c>
      <c r="V21">
        <v>468.4</v>
      </c>
      <c r="W21">
        <v>484.8</v>
      </c>
      <c r="X21">
        <v>478.1</v>
      </c>
      <c r="Y21">
        <v>537.70000000000005</v>
      </c>
      <c r="Z21">
        <v>557.6</v>
      </c>
      <c r="AA21">
        <v>601.6</v>
      </c>
      <c r="AB21">
        <v>620.9</v>
      </c>
      <c r="AC21">
        <v>646</v>
      </c>
      <c r="AD21">
        <v>663.8</v>
      </c>
      <c r="AE21">
        <v>712.5</v>
      </c>
      <c r="AF21">
        <v>704.9</v>
      </c>
      <c r="AG21">
        <v>710.4</v>
      </c>
      <c r="AH21">
        <v>933.8</v>
      </c>
      <c r="AI21">
        <v>714.5</v>
      </c>
      <c r="AJ21">
        <v>940.2</v>
      </c>
      <c r="AK21">
        <v>866.8</v>
      </c>
      <c r="AL21">
        <v>914.1</v>
      </c>
      <c r="AM21">
        <v>883</v>
      </c>
      <c r="AN21">
        <v>899.8</v>
      </c>
      <c r="AO21">
        <v>884.5</v>
      </c>
      <c r="AP21">
        <v>925.7</v>
      </c>
      <c r="AQ21">
        <v>969.9</v>
      </c>
      <c r="AR21">
        <v>923.9</v>
      </c>
      <c r="AS21">
        <v>966</v>
      </c>
      <c r="AT21">
        <v>1003.8</v>
      </c>
      <c r="AU21">
        <v>1003.5</v>
      </c>
      <c r="AV21">
        <v>970.9</v>
      </c>
      <c r="AW21">
        <v>901</v>
      </c>
      <c r="AX21">
        <v>939.5</v>
      </c>
      <c r="AY21">
        <v>1040.9000000000001</v>
      </c>
      <c r="AZ21">
        <v>1080.8</v>
      </c>
      <c r="BA21">
        <v>980.8</v>
      </c>
      <c r="BB21">
        <v>1071.4000000000001</v>
      </c>
      <c r="BC21">
        <v>14.1</v>
      </c>
      <c r="BD21">
        <v>389</v>
      </c>
      <c r="BE21">
        <v>801.7</v>
      </c>
      <c r="BF21">
        <v>471</v>
      </c>
      <c r="BG21">
        <v>883.8</v>
      </c>
      <c r="BH21">
        <v>898.3</v>
      </c>
      <c r="BI21">
        <v>945.3</v>
      </c>
      <c r="BJ21">
        <v>1023.7</v>
      </c>
      <c r="BK21">
        <v>1005.6</v>
      </c>
      <c r="BL21">
        <v>1194.8</v>
      </c>
      <c r="BM21">
        <v>1286.5999999999999</v>
      </c>
      <c r="BN21">
        <v>1200.3</v>
      </c>
      <c r="BO21">
        <v>1312.4</v>
      </c>
      <c r="BP21">
        <v>1467.1</v>
      </c>
      <c r="BQ21">
        <v>1509.2</v>
      </c>
      <c r="BR21">
        <v>1630.8</v>
      </c>
      <c r="BS21">
        <v>1580.8</v>
      </c>
      <c r="BT21">
        <v>1543.5</v>
      </c>
      <c r="BU21">
        <v>1506.2</v>
      </c>
      <c r="BV21">
        <v>1579.7</v>
      </c>
      <c r="BW21">
        <v>1411.6</v>
      </c>
      <c r="BX21">
        <v>1449</v>
      </c>
      <c r="BY21">
        <v>1390.9</v>
      </c>
      <c r="BZ21">
        <v>1489.2</v>
      </c>
      <c r="CA21" s="25">
        <v>1638</v>
      </c>
      <c r="CB21" s="25">
        <v>1534.8</v>
      </c>
      <c r="CC21">
        <v>1613.4</v>
      </c>
      <c r="CD21">
        <v>1695.2</v>
      </c>
      <c r="CE21">
        <v>1608.8</v>
      </c>
      <c r="CF21">
        <v>1578.5</v>
      </c>
      <c r="CG21">
        <v>1657.2</v>
      </c>
      <c r="CH21">
        <v>1758.6</v>
      </c>
      <c r="CI21">
        <v>1817.4</v>
      </c>
      <c r="CJ21">
        <v>1979.4</v>
      </c>
      <c r="CK21" t="s">
        <v>54</v>
      </c>
    </row>
    <row r="22" spans="1:89" x14ac:dyDescent="0.3">
      <c r="A22" t="s">
        <v>55</v>
      </c>
      <c r="B22" t="s">
        <v>56</v>
      </c>
      <c r="C22">
        <v>427.5</v>
      </c>
      <c r="D22">
        <v>509.9</v>
      </c>
      <c r="E22">
        <v>671.6</v>
      </c>
      <c r="F22">
        <v>815.7</v>
      </c>
      <c r="G22">
        <v>449.9</v>
      </c>
      <c r="H22">
        <v>435.7</v>
      </c>
      <c r="I22">
        <v>408</v>
      </c>
      <c r="J22">
        <v>259.60000000000002</v>
      </c>
      <c r="K22">
        <v>235.6</v>
      </c>
      <c r="L22">
        <v>266.39999999999998</v>
      </c>
      <c r="M22">
        <v>155.4</v>
      </c>
      <c r="N22">
        <v>96.1</v>
      </c>
      <c r="O22">
        <v>87</v>
      </c>
      <c r="P22">
        <v>56.5</v>
      </c>
      <c r="Q22">
        <v>83.1</v>
      </c>
      <c r="R22">
        <v>-71.900000000000006</v>
      </c>
      <c r="S22">
        <v>178.3</v>
      </c>
      <c r="T22">
        <v>263.89999999999998</v>
      </c>
      <c r="U22">
        <v>466.1</v>
      </c>
      <c r="V22">
        <v>517.1</v>
      </c>
      <c r="W22">
        <v>554.4</v>
      </c>
      <c r="X22">
        <v>559.6</v>
      </c>
      <c r="Y22">
        <v>658.6</v>
      </c>
      <c r="Z22">
        <v>634.9</v>
      </c>
      <c r="AA22">
        <v>436.7</v>
      </c>
      <c r="AB22">
        <v>537.79999999999995</v>
      </c>
      <c r="AC22">
        <v>544.70000000000005</v>
      </c>
      <c r="AD22">
        <v>624.79999999999995</v>
      </c>
      <c r="AE22">
        <v>627.5</v>
      </c>
      <c r="AF22">
        <v>623.4</v>
      </c>
      <c r="AG22">
        <v>592.5</v>
      </c>
      <c r="AH22">
        <v>366</v>
      </c>
      <c r="AI22">
        <v>597.70000000000005</v>
      </c>
      <c r="AJ22">
        <v>368.2</v>
      </c>
      <c r="AK22">
        <v>445</v>
      </c>
      <c r="AL22">
        <v>433</v>
      </c>
      <c r="AM22">
        <v>363.7</v>
      </c>
      <c r="AN22">
        <v>507.3</v>
      </c>
      <c r="AO22">
        <v>582.9</v>
      </c>
      <c r="AP22">
        <v>557.29999999999995</v>
      </c>
      <c r="AQ22">
        <v>464.3</v>
      </c>
      <c r="AR22">
        <v>488.4</v>
      </c>
      <c r="AS22">
        <v>421.6</v>
      </c>
      <c r="AT22">
        <v>289.3</v>
      </c>
      <c r="AU22">
        <v>379.8</v>
      </c>
      <c r="AV22">
        <v>359.4</v>
      </c>
      <c r="AW22">
        <v>443.5</v>
      </c>
      <c r="AX22">
        <v>395.9</v>
      </c>
      <c r="AY22">
        <v>401.3</v>
      </c>
      <c r="AZ22">
        <v>351.7</v>
      </c>
      <c r="BA22">
        <v>427.5</v>
      </c>
      <c r="BB22">
        <v>362.3</v>
      </c>
      <c r="BC22">
        <v>1475.8</v>
      </c>
      <c r="BD22">
        <v>1155.0999999999999</v>
      </c>
      <c r="BE22">
        <v>767.7</v>
      </c>
      <c r="BF22">
        <v>1114.2</v>
      </c>
      <c r="BG22">
        <v>700</v>
      </c>
      <c r="BH22">
        <v>699.7</v>
      </c>
      <c r="BI22">
        <v>744</v>
      </c>
      <c r="BJ22">
        <v>664.8</v>
      </c>
      <c r="BK22">
        <v>477.2</v>
      </c>
      <c r="BL22">
        <v>174</v>
      </c>
      <c r="BM22">
        <v>658.4</v>
      </c>
      <c r="BN22">
        <v>513.20000000000005</v>
      </c>
      <c r="BO22">
        <v>616.20000000000005</v>
      </c>
      <c r="BP22">
        <v>720.7</v>
      </c>
      <c r="BQ22">
        <v>626.20000000000005</v>
      </c>
      <c r="BR22">
        <v>455.5</v>
      </c>
      <c r="BS22">
        <v>494.5</v>
      </c>
      <c r="BT22">
        <v>690.6</v>
      </c>
      <c r="BU22">
        <v>758.1</v>
      </c>
      <c r="BV22">
        <v>620.4</v>
      </c>
      <c r="BW22">
        <v>685</v>
      </c>
      <c r="BX22">
        <v>638.70000000000005</v>
      </c>
      <c r="BY22">
        <v>784.1</v>
      </c>
      <c r="BZ22">
        <v>800</v>
      </c>
      <c r="CA22" s="25">
        <v>900.1</v>
      </c>
      <c r="CB22" s="25">
        <v>1126.9000000000001</v>
      </c>
      <c r="CC22">
        <v>1086.2</v>
      </c>
      <c r="CD22">
        <v>1097.7</v>
      </c>
      <c r="CE22">
        <v>1094.4000000000001</v>
      </c>
      <c r="CF22">
        <v>1209.4000000000001</v>
      </c>
      <c r="CG22">
        <v>1223.4000000000001</v>
      </c>
      <c r="CH22">
        <v>1220</v>
      </c>
      <c r="CI22">
        <v>1244.2</v>
      </c>
      <c r="CJ22">
        <v>1360.2</v>
      </c>
      <c r="CK22" t="s">
        <v>56</v>
      </c>
    </row>
    <row r="23" spans="1:89" x14ac:dyDescent="0.3">
      <c r="A23" t="s">
        <v>57</v>
      </c>
      <c r="B23" s="2" t="s">
        <v>58</v>
      </c>
      <c r="C23" s="2">
        <v>870.9</v>
      </c>
      <c r="D23" s="2">
        <v>862.7</v>
      </c>
      <c r="E23" s="2">
        <v>945.3</v>
      </c>
      <c r="F23" s="2">
        <v>960.8</v>
      </c>
      <c r="G23" s="2">
        <v>983.9</v>
      </c>
      <c r="H23" s="2">
        <v>1021.3</v>
      </c>
      <c r="I23" s="2">
        <v>1006.7</v>
      </c>
      <c r="J23" s="2">
        <v>1019.1</v>
      </c>
      <c r="K23" s="2">
        <v>952.8</v>
      </c>
      <c r="L23" s="2">
        <v>964.3</v>
      </c>
      <c r="M23" s="2">
        <v>958.8</v>
      </c>
      <c r="N23" s="2">
        <v>891.7</v>
      </c>
      <c r="O23" s="2">
        <v>899.6</v>
      </c>
      <c r="P23" s="2">
        <v>882</v>
      </c>
      <c r="Q23" s="2">
        <v>743</v>
      </c>
      <c r="R23" s="2">
        <v>599.79999999999995</v>
      </c>
      <c r="S23" s="2">
        <v>826.7</v>
      </c>
      <c r="T23" s="2">
        <v>923.3</v>
      </c>
      <c r="U23" s="2">
        <v>959</v>
      </c>
      <c r="V23" s="2">
        <v>944.2</v>
      </c>
      <c r="W23" s="2">
        <v>889.2</v>
      </c>
      <c r="X23" s="2">
        <v>895.1</v>
      </c>
      <c r="Y23" s="2">
        <v>976.8</v>
      </c>
      <c r="Z23" s="2">
        <v>1038</v>
      </c>
      <c r="AA23" s="2">
        <v>945.5</v>
      </c>
      <c r="AB23" s="2">
        <v>929.3</v>
      </c>
      <c r="AC23" s="2">
        <v>939.7</v>
      </c>
      <c r="AD23" s="2">
        <v>1033.3</v>
      </c>
      <c r="AE23" s="2">
        <v>1051.0999999999999</v>
      </c>
      <c r="AF23" s="2">
        <v>1046.5</v>
      </c>
      <c r="AG23" s="2">
        <v>1072</v>
      </c>
      <c r="AH23" s="2">
        <v>1082.5999999999999</v>
      </c>
      <c r="AI23" s="2">
        <v>1001.3</v>
      </c>
      <c r="AJ23" s="2">
        <v>1014.5</v>
      </c>
      <c r="AK23" s="2">
        <v>1039.2</v>
      </c>
      <c r="AL23" s="2">
        <v>1101.7</v>
      </c>
      <c r="AM23" s="2">
        <v>1145.2</v>
      </c>
      <c r="AN23" s="2">
        <v>1208</v>
      </c>
      <c r="AO23" s="2">
        <v>1212.0999999999999</v>
      </c>
      <c r="AP23" s="2">
        <v>1214</v>
      </c>
      <c r="AQ23" s="2">
        <v>1264.9000000000001</v>
      </c>
      <c r="AR23" s="2">
        <v>1315.4</v>
      </c>
      <c r="AS23" s="2">
        <v>1236.7</v>
      </c>
      <c r="AT23" s="2">
        <v>1251.7</v>
      </c>
      <c r="AU23" s="2">
        <v>1289.3</v>
      </c>
      <c r="AV23" s="2">
        <v>1347.2</v>
      </c>
      <c r="AW23" s="2">
        <v>1353.7</v>
      </c>
      <c r="AX23" s="2">
        <v>1361.7</v>
      </c>
      <c r="AY23" s="2">
        <v>1324.1</v>
      </c>
      <c r="AZ23" s="2">
        <v>1338.8</v>
      </c>
      <c r="BA23" s="2">
        <v>1370.8</v>
      </c>
      <c r="BB23" s="2">
        <v>1411.4</v>
      </c>
      <c r="BC23" s="2">
        <v>1441.1</v>
      </c>
      <c r="BD23" s="2">
        <v>1452.2</v>
      </c>
      <c r="BE23" s="2">
        <v>1483.2</v>
      </c>
      <c r="BF23" s="2">
        <v>1457.8</v>
      </c>
      <c r="BG23" s="2">
        <v>1523.9</v>
      </c>
      <c r="BH23" s="2">
        <v>1521.2</v>
      </c>
      <c r="BI23" s="2">
        <v>1514.4</v>
      </c>
      <c r="BJ23" s="2">
        <v>1555.9</v>
      </c>
      <c r="BK23" s="2">
        <v>1532.9</v>
      </c>
      <c r="BL23" s="2">
        <v>1555.9</v>
      </c>
      <c r="BM23" s="2">
        <v>1619.5</v>
      </c>
      <c r="BN23" s="2">
        <v>1671.4</v>
      </c>
      <c r="BO23" s="2">
        <v>1668.2</v>
      </c>
      <c r="BP23" s="2">
        <v>1736.3</v>
      </c>
      <c r="BQ23" s="2">
        <v>1761.9</v>
      </c>
      <c r="BR23" s="2">
        <v>1824.2</v>
      </c>
      <c r="BS23" s="2">
        <v>1805.9</v>
      </c>
      <c r="BT23" s="2">
        <v>1812.6</v>
      </c>
      <c r="BU23" s="2">
        <v>1826.2</v>
      </c>
      <c r="BV23" s="2">
        <v>1782.1</v>
      </c>
      <c r="BW23" s="2">
        <v>1802</v>
      </c>
      <c r="BX23" s="2">
        <v>1768</v>
      </c>
      <c r="BY23" s="24">
        <v>1798</v>
      </c>
      <c r="BZ23" s="24">
        <v>1831.2</v>
      </c>
      <c r="CA23" s="25">
        <v>2011.2</v>
      </c>
      <c r="CB23" s="25">
        <v>2074.3000000000002</v>
      </c>
      <c r="CC23" s="27">
        <v>2116.1999999999998</v>
      </c>
      <c r="CD23" s="2">
        <v>2184.1999999999998</v>
      </c>
      <c r="CE23" s="35">
        <v>2180.3000000000002</v>
      </c>
      <c r="CF23" s="35">
        <v>2274.9</v>
      </c>
      <c r="CG23" s="35">
        <v>2299</v>
      </c>
      <c r="CH23" s="2">
        <v>2376.1</v>
      </c>
      <c r="CI23" s="2">
        <v>2369.3000000000002</v>
      </c>
      <c r="CJ23" s="52">
        <v>2433</v>
      </c>
      <c r="CK23" s="2" t="s">
        <v>58</v>
      </c>
    </row>
    <row r="24" spans="1:89" x14ac:dyDescent="0.3">
      <c r="A24" t="s">
        <v>59</v>
      </c>
      <c r="B24" s="2" t="s">
        <v>60</v>
      </c>
      <c r="C24" s="2">
        <v>6402.9</v>
      </c>
      <c r="D24" s="2">
        <v>6536.3</v>
      </c>
      <c r="E24" s="2">
        <v>6582.8</v>
      </c>
      <c r="F24" s="2">
        <v>6780</v>
      </c>
      <c r="G24" s="2">
        <v>6914.7</v>
      </c>
      <c r="H24" s="2">
        <v>6951.2</v>
      </c>
      <c r="I24" s="2">
        <v>7092</v>
      </c>
      <c r="J24" s="2">
        <v>7128.5</v>
      </c>
      <c r="K24" s="2">
        <v>7219.3</v>
      </c>
      <c r="L24" s="2">
        <v>7285.7</v>
      </c>
      <c r="M24" s="2">
        <v>7221.8</v>
      </c>
      <c r="N24" s="2">
        <v>7302.6</v>
      </c>
      <c r="O24" s="2">
        <v>7293.4</v>
      </c>
      <c r="P24" s="2">
        <v>7302.3</v>
      </c>
      <c r="Q24" s="2">
        <v>7442.8</v>
      </c>
      <c r="R24" s="2">
        <v>7272.3</v>
      </c>
      <c r="S24" s="2">
        <v>6892.1</v>
      </c>
      <c r="T24" s="2">
        <v>6839.5</v>
      </c>
      <c r="U24" s="2">
        <v>6856.6</v>
      </c>
      <c r="V24" s="2">
        <v>7027.9</v>
      </c>
      <c r="W24" s="2">
        <v>7113.2</v>
      </c>
      <c r="X24" s="2">
        <v>7231.5</v>
      </c>
      <c r="Y24" s="2">
        <v>7399.2</v>
      </c>
      <c r="Z24" s="2">
        <v>7404.9</v>
      </c>
      <c r="AA24" s="2">
        <v>7475.6</v>
      </c>
      <c r="AB24" s="2">
        <v>7651.8</v>
      </c>
      <c r="AC24" s="2">
        <v>7738.2</v>
      </c>
      <c r="AD24" s="2">
        <v>7778.7</v>
      </c>
      <c r="AE24" s="2">
        <v>8012.1</v>
      </c>
      <c r="AF24" s="2">
        <v>8108.7</v>
      </c>
      <c r="AG24" s="2">
        <v>8078.2</v>
      </c>
      <c r="AH24" s="2">
        <v>8244.7999999999993</v>
      </c>
      <c r="AI24" s="2">
        <v>8346.2999999999993</v>
      </c>
      <c r="AJ24" s="2">
        <v>8396.5</v>
      </c>
      <c r="AK24" s="2">
        <v>8415.7000000000007</v>
      </c>
      <c r="AL24" s="2">
        <v>8512.5</v>
      </c>
      <c r="AM24" s="2">
        <v>8564.1</v>
      </c>
      <c r="AN24" s="2">
        <v>8769.2999999999993</v>
      </c>
      <c r="AO24" s="2">
        <v>8975.2999999999993</v>
      </c>
      <c r="AP24" s="2">
        <v>9098.1</v>
      </c>
      <c r="AQ24" s="2">
        <v>9125.7999999999993</v>
      </c>
      <c r="AR24" s="2">
        <v>9174.2999999999993</v>
      </c>
      <c r="AS24" s="2">
        <v>9288.6</v>
      </c>
      <c r="AT24" s="2">
        <v>9300.7000000000007</v>
      </c>
      <c r="AU24" s="2">
        <v>9308.5</v>
      </c>
      <c r="AV24" s="2">
        <v>9264.7999999999993</v>
      </c>
      <c r="AW24" s="2">
        <v>9356.6</v>
      </c>
      <c r="AX24" s="2">
        <v>9455.7000000000007</v>
      </c>
      <c r="AY24" s="2">
        <v>9611.7000000000007</v>
      </c>
      <c r="AZ24" s="2">
        <v>9715.4</v>
      </c>
      <c r="BA24" s="2">
        <v>9789.9</v>
      </c>
      <c r="BB24" s="2">
        <v>9968.7000000000007</v>
      </c>
      <c r="BC24" s="2">
        <v>10122</v>
      </c>
      <c r="BD24" s="2">
        <v>10278.200000000001</v>
      </c>
      <c r="BE24" s="2">
        <v>10426.200000000001</v>
      </c>
      <c r="BF24" s="2">
        <v>10524.8</v>
      </c>
      <c r="BG24" s="2">
        <v>10638.5</v>
      </c>
      <c r="BH24" s="2">
        <v>10723.9</v>
      </c>
      <c r="BI24" s="2">
        <v>10877</v>
      </c>
      <c r="BJ24" s="2">
        <v>10964.5</v>
      </c>
      <c r="BK24" s="2">
        <v>10811.2</v>
      </c>
      <c r="BL24" s="2">
        <v>9580.5</v>
      </c>
      <c r="BM24" s="2">
        <v>10543</v>
      </c>
      <c r="BN24" s="2">
        <v>11065.5</v>
      </c>
      <c r="BO24" s="2">
        <v>11432.2</v>
      </c>
      <c r="BP24" s="2">
        <v>11849.6</v>
      </c>
      <c r="BQ24" s="2">
        <v>12157.6</v>
      </c>
      <c r="BR24" s="2">
        <v>12544.1</v>
      </c>
      <c r="BS24" s="2">
        <v>12884.3</v>
      </c>
      <c r="BT24" s="2">
        <v>13250.4</v>
      </c>
      <c r="BU24" s="2">
        <v>13517.2</v>
      </c>
      <c r="BV24" s="2">
        <v>13551.4</v>
      </c>
      <c r="BW24" s="2">
        <v>13693.2</v>
      </c>
      <c r="BX24" s="2">
        <v>13841.3</v>
      </c>
      <c r="BY24" s="24">
        <v>14041.6</v>
      </c>
      <c r="BZ24" s="24">
        <v>14304.4</v>
      </c>
      <c r="CA24" s="25">
        <v>14731.9</v>
      </c>
      <c r="CB24" s="25">
        <v>14952.8</v>
      </c>
      <c r="CC24" s="27">
        <v>15036.3</v>
      </c>
      <c r="CD24" s="2">
        <v>15210.6</v>
      </c>
      <c r="CE24" s="35">
        <v>15334.6</v>
      </c>
      <c r="CF24" s="35">
        <v>15464.2</v>
      </c>
      <c r="CG24" s="35">
        <v>15705.1</v>
      </c>
      <c r="CH24" s="2">
        <v>16040.8</v>
      </c>
      <c r="CI24" s="2">
        <v>16255.1</v>
      </c>
      <c r="CJ24" s="52">
        <v>16706</v>
      </c>
      <c r="CK24" s="2" t="s">
        <v>60</v>
      </c>
    </row>
    <row r="25" spans="1:89" x14ac:dyDescent="0.3">
      <c r="A25" t="s">
        <v>61</v>
      </c>
      <c r="B25" t="s">
        <v>30</v>
      </c>
      <c r="C25">
        <v>888.6</v>
      </c>
      <c r="D25">
        <v>904.9</v>
      </c>
      <c r="E25">
        <v>920</v>
      </c>
      <c r="F25">
        <v>941</v>
      </c>
      <c r="G25">
        <v>958.1</v>
      </c>
      <c r="H25">
        <v>975.4</v>
      </c>
      <c r="I25">
        <v>992.6</v>
      </c>
      <c r="J25">
        <v>1011.7</v>
      </c>
      <c r="K25">
        <v>1028.7</v>
      </c>
      <c r="L25">
        <v>1041.8</v>
      </c>
      <c r="M25">
        <v>1053.5</v>
      </c>
      <c r="N25">
        <v>1065</v>
      </c>
      <c r="O25">
        <v>1083.4000000000001</v>
      </c>
      <c r="P25">
        <v>1100.3</v>
      </c>
      <c r="Q25">
        <v>1120.2</v>
      </c>
      <c r="R25">
        <v>1131.0999999999999</v>
      </c>
      <c r="S25">
        <v>1126.0999999999999</v>
      </c>
      <c r="T25">
        <v>1113.4000000000001</v>
      </c>
      <c r="U25">
        <v>1107.5</v>
      </c>
      <c r="V25">
        <v>1111.4000000000001</v>
      </c>
      <c r="W25">
        <v>1113.5999999999999</v>
      </c>
      <c r="X25">
        <v>1119.9000000000001</v>
      </c>
      <c r="Y25">
        <v>1124.4000000000001</v>
      </c>
      <c r="Z25">
        <v>1136.0999999999999</v>
      </c>
      <c r="AA25">
        <v>1151.0999999999999</v>
      </c>
      <c r="AB25">
        <v>1167.0999999999999</v>
      </c>
      <c r="AC25">
        <v>1181.3</v>
      </c>
      <c r="AD25">
        <v>1194.4000000000001</v>
      </c>
      <c r="AE25">
        <v>1214</v>
      </c>
      <c r="AF25">
        <v>1229.4000000000001</v>
      </c>
      <c r="AG25">
        <v>1243.3</v>
      </c>
      <c r="AH25">
        <v>1252.5999999999999</v>
      </c>
      <c r="AI25">
        <v>1260.9000000000001</v>
      </c>
      <c r="AJ25">
        <v>1274.8</v>
      </c>
      <c r="AK25">
        <v>1288.4000000000001</v>
      </c>
      <c r="AL25">
        <v>1307.0999999999999</v>
      </c>
      <c r="AM25">
        <v>1326.9</v>
      </c>
      <c r="AN25">
        <v>1343.6</v>
      </c>
      <c r="AO25">
        <v>1362.1</v>
      </c>
      <c r="AP25">
        <v>1378.1</v>
      </c>
      <c r="AQ25">
        <v>1393.7</v>
      </c>
      <c r="AR25">
        <v>1405</v>
      </c>
      <c r="AS25">
        <v>1415.2</v>
      </c>
      <c r="AT25">
        <v>1419.2</v>
      </c>
      <c r="AU25">
        <v>1421.2</v>
      </c>
      <c r="AV25">
        <v>1435.7</v>
      </c>
      <c r="AW25">
        <v>1445</v>
      </c>
      <c r="AX25">
        <v>1462.2</v>
      </c>
      <c r="AY25">
        <v>1480.1</v>
      </c>
      <c r="AZ25">
        <v>1499.2</v>
      </c>
      <c r="BA25">
        <v>1520.2</v>
      </c>
      <c r="BB25">
        <v>1538.2</v>
      </c>
      <c r="BC25">
        <v>1553.9</v>
      </c>
      <c r="BD25">
        <v>1573.4</v>
      </c>
      <c r="BE25">
        <v>1591.8</v>
      </c>
      <c r="BF25">
        <v>1609.4</v>
      </c>
      <c r="BG25">
        <v>1636.3</v>
      </c>
      <c r="BH25">
        <v>1660.8</v>
      </c>
      <c r="BI25">
        <v>1677.7</v>
      </c>
      <c r="BJ25">
        <v>1689.8</v>
      </c>
      <c r="BK25">
        <v>1708.9</v>
      </c>
      <c r="BL25">
        <v>1725</v>
      </c>
      <c r="BM25">
        <v>1734.3</v>
      </c>
      <c r="BN25">
        <v>1752.6</v>
      </c>
      <c r="BO25">
        <v>1764.8</v>
      </c>
      <c r="BP25">
        <v>1793.6</v>
      </c>
      <c r="BQ25">
        <v>1834.3</v>
      </c>
      <c r="BR25">
        <v>1880.4</v>
      </c>
      <c r="BS25">
        <v>1929.2</v>
      </c>
      <c r="BT25">
        <v>1983.1</v>
      </c>
      <c r="BU25">
        <v>2036</v>
      </c>
      <c r="BV25">
        <v>2070.3000000000002</v>
      </c>
      <c r="BW25">
        <v>2121.6</v>
      </c>
      <c r="BX25">
        <v>2153.1</v>
      </c>
      <c r="BY25">
        <v>2177.5</v>
      </c>
      <c r="BZ25">
        <v>2209.8000000000002</v>
      </c>
      <c r="CA25" s="25">
        <v>2232.1999999999998</v>
      </c>
      <c r="CB25" s="25">
        <v>2267.6</v>
      </c>
      <c r="CC25">
        <v>2300.8000000000002</v>
      </c>
      <c r="CD25">
        <v>2338.4</v>
      </c>
      <c r="CE25">
        <v>2361.6</v>
      </c>
      <c r="CF25">
        <v>2374.6</v>
      </c>
      <c r="CG25">
        <v>2439.9</v>
      </c>
      <c r="CH25">
        <v>2493.8000000000002</v>
      </c>
      <c r="CI25">
        <v>2532.5</v>
      </c>
      <c r="CJ25">
        <v>2587.4</v>
      </c>
      <c r="CK25" t="s">
        <v>30</v>
      </c>
    </row>
    <row r="26" spans="1:89" x14ac:dyDescent="0.3">
      <c r="A26" t="s">
        <v>62</v>
      </c>
      <c r="B26" t="s">
        <v>32</v>
      </c>
      <c r="C26">
        <v>5514.3</v>
      </c>
      <c r="D26">
        <v>5631.5</v>
      </c>
      <c r="E26">
        <v>5662.8</v>
      </c>
      <c r="F26">
        <v>5839.1</v>
      </c>
      <c r="G26">
        <v>5956.6</v>
      </c>
      <c r="H26">
        <v>5975.8</v>
      </c>
      <c r="I26">
        <v>6099.4</v>
      </c>
      <c r="J26">
        <v>6116.8</v>
      </c>
      <c r="K26">
        <v>6190.6</v>
      </c>
      <c r="L26">
        <v>6244</v>
      </c>
      <c r="M26">
        <v>6168.4</v>
      </c>
      <c r="N26">
        <v>6237.6</v>
      </c>
      <c r="O26">
        <v>6210.1</v>
      </c>
      <c r="P26">
        <v>6202</v>
      </c>
      <c r="Q26">
        <v>6322.6</v>
      </c>
      <c r="R26">
        <v>6141.2</v>
      </c>
      <c r="S26">
        <v>5766</v>
      </c>
      <c r="T26">
        <v>5726.1</v>
      </c>
      <c r="U26">
        <v>5749</v>
      </c>
      <c r="V26">
        <v>5916.5</v>
      </c>
      <c r="W26">
        <v>5999.6</v>
      </c>
      <c r="X26">
        <v>6111.6</v>
      </c>
      <c r="Y26">
        <v>6274.8</v>
      </c>
      <c r="Z26">
        <v>6268.8</v>
      </c>
      <c r="AA26">
        <v>6324.5</v>
      </c>
      <c r="AB26">
        <v>6484.7</v>
      </c>
      <c r="AC26">
        <v>6556.9</v>
      </c>
      <c r="AD26">
        <v>6584.3</v>
      </c>
      <c r="AE26">
        <v>6798</v>
      </c>
      <c r="AF26">
        <v>6879.4</v>
      </c>
      <c r="AG26">
        <v>6834.9</v>
      </c>
      <c r="AH26">
        <v>6992.2</v>
      </c>
      <c r="AI26">
        <v>7085.4</v>
      </c>
      <c r="AJ26">
        <v>7121.7</v>
      </c>
      <c r="AK26">
        <v>7127.3</v>
      </c>
      <c r="AL26">
        <v>7205.4</v>
      </c>
      <c r="AM26">
        <v>7237.2</v>
      </c>
      <c r="AN26">
        <v>7425.7</v>
      </c>
      <c r="AO26">
        <v>7613.1</v>
      </c>
      <c r="AP26">
        <v>7720</v>
      </c>
      <c r="AQ26">
        <v>7732</v>
      </c>
      <c r="AR26">
        <v>7769.3</v>
      </c>
      <c r="AS26">
        <v>7873.5</v>
      </c>
      <c r="AT26">
        <v>7881.5</v>
      </c>
      <c r="AU26">
        <v>7887.4</v>
      </c>
      <c r="AV26">
        <v>7829.1</v>
      </c>
      <c r="AW26">
        <v>7911.5</v>
      </c>
      <c r="AX26">
        <v>7993.4</v>
      </c>
      <c r="AY26">
        <v>8131.7</v>
      </c>
      <c r="AZ26">
        <v>8216.2000000000007</v>
      </c>
      <c r="BA26">
        <v>8269.7999999999993</v>
      </c>
      <c r="BB26">
        <v>8430.5</v>
      </c>
      <c r="BC26">
        <v>8568.1</v>
      </c>
      <c r="BD26">
        <v>8704.7000000000007</v>
      </c>
      <c r="BE26">
        <v>8834.4</v>
      </c>
      <c r="BF26">
        <v>8915.4</v>
      </c>
      <c r="BG26">
        <v>9002.2000000000007</v>
      </c>
      <c r="BH26">
        <v>9063.1</v>
      </c>
      <c r="BI26">
        <v>9199.2999999999993</v>
      </c>
      <c r="BJ26">
        <v>9274.7000000000007</v>
      </c>
      <c r="BK26">
        <v>9102.2999999999993</v>
      </c>
      <c r="BL26">
        <v>7855.5</v>
      </c>
      <c r="BM26">
        <v>8808.7000000000007</v>
      </c>
      <c r="BN26">
        <v>9312.9</v>
      </c>
      <c r="BO26">
        <v>9667.4</v>
      </c>
      <c r="BP26">
        <v>10056</v>
      </c>
      <c r="BQ26">
        <v>10323.4</v>
      </c>
      <c r="BR26">
        <v>10663.7</v>
      </c>
      <c r="BS26">
        <v>10955.1</v>
      </c>
      <c r="BT26">
        <v>11267.3</v>
      </c>
      <c r="BU26">
        <v>11481.1</v>
      </c>
      <c r="BV26">
        <v>11481.1</v>
      </c>
      <c r="BW26">
        <v>11571.6</v>
      </c>
      <c r="BX26">
        <v>11688.2</v>
      </c>
      <c r="BY26">
        <v>11864.2</v>
      </c>
      <c r="BZ26">
        <v>12094.6</v>
      </c>
      <c r="CA26" s="25">
        <v>12499.7</v>
      </c>
      <c r="CB26" s="25">
        <v>12685.2</v>
      </c>
      <c r="CC26">
        <v>12725.5</v>
      </c>
      <c r="CD26">
        <v>12872.2</v>
      </c>
      <c r="CE26">
        <v>12973.1</v>
      </c>
      <c r="CF26">
        <v>13089.6</v>
      </c>
      <c r="CG26">
        <v>13265.2</v>
      </c>
      <c r="CH26">
        <v>13547</v>
      </c>
      <c r="CI26">
        <v>13722.6</v>
      </c>
      <c r="CJ26">
        <v>14118.6</v>
      </c>
      <c r="CK26" t="s">
        <v>32</v>
      </c>
    </row>
    <row r="27" spans="1:89" x14ac:dyDescent="0.3">
      <c r="A27" t="s">
        <v>63</v>
      </c>
      <c r="B27" t="s">
        <v>34</v>
      </c>
      <c r="C27">
        <v>3862.3</v>
      </c>
      <c r="D27">
        <v>3897.7</v>
      </c>
      <c r="E27">
        <v>3956.1</v>
      </c>
      <c r="F27">
        <v>3998.9</v>
      </c>
      <c r="G27">
        <v>4086</v>
      </c>
      <c r="H27">
        <v>4104.8999999999996</v>
      </c>
      <c r="I27">
        <v>4125.8999999999996</v>
      </c>
      <c r="J27">
        <v>4193.3</v>
      </c>
      <c r="K27">
        <v>4284</v>
      </c>
      <c r="L27">
        <v>4296.2</v>
      </c>
      <c r="M27">
        <v>4304.6000000000004</v>
      </c>
      <c r="N27">
        <v>4343.6000000000004</v>
      </c>
      <c r="O27">
        <v>4380</v>
      </c>
      <c r="P27">
        <v>4368.1000000000004</v>
      </c>
      <c r="Q27">
        <v>4367.1000000000004</v>
      </c>
      <c r="R27">
        <v>4341.8999999999996</v>
      </c>
      <c r="S27">
        <v>4089.1</v>
      </c>
      <c r="T27">
        <v>4097.6000000000004</v>
      </c>
      <c r="U27">
        <v>4085</v>
      </c>
      <c r="V27">
        <v>4107.8</v>
      </c>
      <c r="W27">
        <v>4084.5</v>
      </c>
      <c r="X27">
        <v>4156.1000000000004</v>
      </c>
      <c r="Y27">
        <v>4197.5</v>
      </c>
      <c r="Z27">
        <v>4228.3</v>
      </c>
      <c r="AA27">
        <v>4344.8</v>
      </c>
      <c r="AB27">
        <v>4359.3</v>
      </c>
      <c r="AC27">
        <v>4404.1000000000004</v>
      </c>
      <c r="AD27">
        <v>4382.7</v>
      </c>
      <c r="AE27">
        <v>4542.3999999999996</v>
      </c>
      <c r="AF27">
        <v>4590.5</v>
      </c>
      <c r="AG27">
        <v>4596.3</v>
      </c>
      <c r="AH27">
        <v>4704.2</v>
      </c>
      <c r="AI27">
        <v>4712</v>
      </c>
      <c r="AJ27">
        <v>4759.8999999999996</v>
      </c>
      <c r="AK27">
        <v>4780.6000000000004</v>
      </c>
      <c r="AL27">
        <v>4842.6000000000004</v>
      </c>
      <c r="AM27">
        <v>4938.8999999999996</v>
      </c>
      <c r="AN27">
        <v>4987.6000000000004</v>
      </c>
      <c r="AO27">
        <v>5056.5</v>
      </c>
      <c r="AP27">
        <v>5148.6000000000004</v>
      </c>
      <c r="AQ27">
        <v>5220.8999999999996</v>
      </c>
      <c r="AR27">
        <v>5279</v>
      </c>
      <c r="AS27">
        <v>5335.7</v>
      </c>
      <c r="AT27">
        <v>5379.8</v>
      </c>
      <c r="AU27">
        <v>5376.8</v>
      </c>
      <c r="AV27">
        <v>5411.3</v>
      </c>
      <c r="AW27">
        <v>5465</v>
      </c>
      <c r="AX27">
        <v>5540.6</v>
      </c>
      <c r="AY27">
        <v>5622.6</v>
      </c>
      <c r="AZ27">
        <v>5681.4</v>
      </c>
      <c r="BA27">
        <v>5756.5</v>
      </c>
      <c r="BB27">
        <v>5849.9</v>
      </c>
      <c r="BC27">
        <v>5946.9</v>
      </c>
      <c r="BD27">
        <v>6001.7</v>
      </c>
      <c r="BE27">
        <v>6090.7</v>
      </c>
      <c r="BF27">
        <v>6148.9</v>
      </c>
      <c r="BG27">
        <v>6282.2</v>
      </c>
      <c r="BH27">
        <v>6323.3</v>
      </c>
      <c r="BI27">
        <v>6348</v>
      </c>
      <c r="BJ27">
        <v>6421.6</v>
      </c>
      <c r="BK27">
        <v>6467.7</v>
      </c>
      <c r="BL27">
        <v>5987.8</v>
      </c>
      <c r="BM27">
        <v>6331.2</v>
      </c>
      <c r="BN27">
        <v>6609.4</v>
      </c>
      <c r="BO27">
        <v>6669.1</v>
      </c>
      <c r="BP27">
        <v>6878.3</v>
      </c>
      <c r="BQ27">
        <v>7096.4</v>
      </c>
      <c r="BR27">
        <v>7307.5</v>
      </c>
      <c r="BS27">
        <v>7410.2</v>
      </c>
      <c r="BT27">
        <v>7500.3</v>
      </c>
      <c r="BU27">
        <v>7690.2</v>
      </c>
      <c r="BV27">
        <v>7720.2</v>
      </c>
      <c r="BW27">
        <v>7897.3</v>
      </c>
      <c r="BX27">
        <v>8017.6</v>
      </c>
      <c r="BY27">
        <v>8127.8</v>
      </c>
      <c r="BZ27">
        <v>8210.6</v>
      </c>
      <c r="CA27" s="25">
        <v>8397</v>
      </c>
      <c r="CB27" s="25">
        <v>8521.7999999999993</v>
      </c>
      <c r="CC27">
        <v>8517.4</v>
      </c>
      <c r="CD27">
        <v>8582.7000000000007</v>
      </c>
      <c r="CE27">
        <v>8729.1</v>
      </c>
      <c r="CF27">
        <v>8799.7999999999993</v>
      </c>
      <c r="CG27">
        <v>8860.6</v>
      </c>
      <c r="CH27">
        <v>9022.5</v>
      </c>
      <c r="CI27">
        <v>9057.5</v>
      </c>
      <c r="CJ27">
        <v>9138.9</v>
      </c>
      <c r="CK27" t="s">
        <v>34</v>
      </c>
    </row>
    <row r="28" spans="1:89" x14ac:dyDescent="0.3">
      <c r="A28" t="s">
        <v>64</v>
      </c>
      <c r="B28" t="s">
        <v>36</v>
      </c>
      <c r="C28">
        <v>3182.1</v>
      </c>
      <c r="D28">
        <v>3211</v>
      </c>
      <c r="E28">
        <v>3258.6</v>
      </c>
      <c r="F28">
        <v>3293.5</v>
      </c>
      <c r="G28">
        <v>3384.8</v>
      </c>
      <c r="H28">
        <v>3400.3</v>
      </c>
      <c r="I28">
        <v>3417.6</v>
      </c>
      <c r="J28">
        <v>3472.9</v>
      </c>
      <c r="K28">
        <v>3554.4</v>
      </c>
      <c r="L28">
        <v>3564.5</v>
      </c>
      <c r="M28">
        <v>3571.3</v>
      </c>
      <c r="N28">
        <v>3603.3</v>
      </c>
      <c r="O28">
        <v>3637.6</v>
      </c>
      <c r="P28">
        <v>3627.8</v>
      </c>
      <c r="Q28">
        <v>3627</v>
      </c>
      <c r="R28">
        <v>3606.3</v>
      </c>
      <c r="S28">
        <v>3378.1</v>
      </c>
      <c r="T28">
        <v>3385.1</v>
      </c>
      <c r="U28">
        <v>3374.7</v>
      </c>
      <c r="V28">
        <v>3393.4</v>
      </c>
      <c r="W28">
        <v>3385</v>
      </c>
      <c r="X28">
        <v>3443.7</v>
      </c>
      <c r="Y28">
        <v>3477.6</v>
      </c>
      <c r="Z28">
        <v>3502.8</v>
      </c>
      <c r="AA28">
        <v>3607.8</v>
      </c>
      <c r="AB28">
        <v>3619.6</v>
      </c>
      <c r="AC28">
        <v>3656.4</v>
      </c>
      <c r="AD28">
        <v>3638.8</v>
      </c>
      <c r="AE28">
        <v>3785</v>
      </c>
      <c r="AF28">
        <v>3824.6</v>
      </c>
      <c r="AG28">
        <v>3829.4</v>
      </c>
      <c r="AH28">
        <v>3918.1</v>
      </c>
      <c r="AI28">
        <v>3921.7</v>
      </c>
      <c r="AJ28">
        <v>3958.4</v>
      </c>
      <c r="AK28">
        <v>3976.3</v>
      </c>
      <c r="AL28">
        <v>4028</v>
      </c>
      <c r="AM28">
        <v>4121</v>
      </c>
      <c r="AN28">
        <v>4165.1000000000004</v>
      </c>
      <c r="AO28">
        <v>4223.8</v>
      </c>
      <c r="AP28">
        <v>4300.2</v>
      </c>
      <c r="AQ28">
        <v>4370.3</v>
      </c>
      <c r="AR28">
        <v>4418.5</v>
      </c>
      <c r="AS28">
        <v>4466.3</v>
      </c>
      <c r="AT28">
        <v>4503.6000000000004</v>
      </c>
      <c r="AU28">
        <v>4513</v>
      </c>
      <c r="AV28">
        <v>4542.8999999999996</v>
      </c>
      <c r="AW28">
        <v>4588.2</v>
      </c>
      <c r="AX28">
        <v>4653.3999999999996</v>
      </c>
      <c r="AY28">
        <v>4717.8</v>
      </c>
      <c r="AZ28">
        <v>4766.8</v>
      </c>
      <c r="BA28">
        <v>4829.3999999999996</v>
      </c>
      <c r="BB28">
        <v>4905.7</v>
      </c>
      <c r="BC28">
        <v>4986.3999999999996</v>
      </c>
      <c r="BD28">
        <v>5031.8999999999996</v>
      </c>
      <c r="BE28">
        <v>5103.8</v>
      </c>
      <c r="BF28">
        <v>5151.6000000000004</v>
      </c>
      <c r="BG28">
        <v>5271.1</v>
      </c>
      <c r="BH28">
        <v>5304.3</v>
      </c>
      <c r="BI28">
        <v>5326.7</v>
      </c>
      <c r="BJ28">
        <v>5389.5</v>
      </c>
      <c r="BK28">
        <v>5441.7</v>
      </c>
      <c r="BL28">
        <v>5041.8</v>
      </c>
      <c r="BM28">
        <v>5337.5</v>
      </c>
      <c r="BN28">
        <v>5582.8</v>
      </c>
      <c r="BO28">
        <v>5620</v>
      </c>
      <c r="BP28">
        <v>5814.8</v>
      </c>
      <c r="BQ28">
        <v>6017.9</v>
      </c>
      <c r="BR28">
        <v>6209.7</v>
      </c>
      <c r="BS28">
        <v>6289.5</v>
      </c>
      <c r="BT28">
        <v>6369.3</v>
      </c>
      <c r="BU28">
        <v>6541.5</v>
      </c>
      <c r="BV28">
        <v>6564.3</v>
      </c>
      <c r="BW28">
        <v>6714.1</v>
      </c>
      <c r="BX28">
        <v>6820</v>
      </c>
      <c r="BY28">
        <v>6915.9</v>
      </c>
      <c r="BZ28">
        <v>6986.3</v>
      </c>
      <c r="CA28" s="25">
        <v>7111.8</v>
      </c>
      <c r="CB28" s="25">
        <v>7218.2</v>
      </c>
      <c r="CC28">
        <v>7201.5</v>
      </c>
      <c r="CD28">
        <v>7252.8</v>
      </c>
      <c r="CE28">
        <v>7376</v>
      </c>
      <c r="CF28">
        <v>7439.5</v>
      </c>
      <c r="CG28">
        <v>7487.6</v>
      </c>
      <c r="CH28">
        <v>7629.8</v>
      </c>
      <c r="CI28">
        <v>7659</v>
      </c>
      <c r="CJ28">
        <v>7729.4</v>
      </c>
      <c r="CK28" t="s">
        <v>36</v>
      </c>
    </row>
    <row r="29" spans="1:89" x14ac:dyDescent="0.3">
      <c r="A29" t="s">
        <v>65</v>
      </c>
      <c r="B29" t="s">
        <v>38</v>
      </c>
      <c r="C29">
        <v>680.2</v>
      </c>
      <c r="D29">
        <v>686.7</v>
      </c>
      <c r="E29">
        <v>697.5</v>
      </c>
      <c r="F29">
        <v>705.4</v>
      </c>
      <c r="G29">
        <v>701.2</v>
      </c>
      <c r="H29">
        <v>704.5</v>
      </c>
      <c r="I29">
        <v>708.3</v>
      </c>
      <c r="J29">
        <v>720.4</v>
      </c>
      <c r="K29">
        <v>729.6</v>
      </c>
      <c r="L29">
        <v>731.8</v>
      </c>
      <c r="M29">
        <v>733.3</v>
      </c>
      <c r="N29">
        <v>740.3</v>
      </c>
      <c r="O29">
        <v>742.4</v>
      </c>
      <c r="P29">
        <v>740.3</v>
      </c>
      <c r="Q29">
        <v>740.1</v>
      </c>
      <c r="R29">
        <v>735.6</v>
      </c>
      <c r="S29">
        <v>711</v>
      </c>
      <c r="T29">
        <v>712.6</v>
      </c>
      <c r="U29">
        <v>710.3</v>
      </c>
      <c r="V29">
        <v>714.4</v>
      </c>
      <c r="W29">
        <v>699.5</v>
      </c>
      <c r="X29">
        <v>712.5</v>
      </c>
      <c r="Y29">
        <v>719.9</v>
      </c>
      <c r="Z29">
        <v>725.5</v>
      </c>
      <c r="AA29">
        <v>737.1</v>
      </c>
      <c r="AB29">
        <v>739.7</v>
      </c>
      <c r="AC29">
        <v>747.7</v>
      </c>
      <c r="AD29">
        <v>743.9</v>
      </c>
      <c r="AE29">
        <v>757.4</v>
      </c>
      <c r="AF29">
        <v>765.9</v>
      </c>
      <c r="AG29">
        <v>767</v>
      </c>
      <c r="AH29">
        <v>786.1</v>
      </c>
      <c r="AI29">
        <v>790.3</v>
      </c>
      <c r="AJ29">
        <v>801.5</v>
      </c>
      <c r="AK29">
        <v>804.3</v>
      </c>
      <c r="AL29">
        <v>814.6</v>
      </c>
      <c r="AM29">
        <v>817.9</v>
      </c>
      <c r="AN29">
        <v>822.5</v>
      </c>
      <c r="AO29">
        <v>832.8</v>
      </c>
      <c r="AP29">
        <v>848.5</v>
      </c>
      <c r="AQ29">
        <v>850.6</v>
      </c>
      <c r="AR29">
        <v>860.5</v>
      </c>
      <c r="AS29">
        <v>869.4</v>
      </c>
      <c r="AT29">
        <v>876.2</v>
      </c>
      <c r="AU29">
        <v>863.8</v>
      </c>
      <c r="AV29">
        <v>868.4</v>
      </c>
      <c r="AW29">
        <v>876.7</v>
      </c>
      <c r="AX29">
        <v>887.2</v>
      </c>
      <c r="AY29">
        <v>904.9</v>
      </c>
      <c r="AZ29">
        <v>914.5</v>
      </c>
      <c r="BA29">
        <v>927.1</v>
      </c>
      <c r="BB29">
        <v>944.3</v>
      </c>
      <c r="BC29">
        <v>960.4</v>
      </c>
      <c r="BD29">
        <v>969.7</v>
      </c>
      <c r="BE29">
        <v>986.9</v>
      </c>
      <c r="BF29">
        <v>997.3</v>
      </c>
      <c r="BG29">
        <v>1011.1</v>
      </c>
      <c r="BH29">
        <v>1018.9</v>
      </c>
      <c r="BI29">
        <v>1021.3</v>
      </c>
      <c r="BJ29">
        <v>1032</v>
      </c>
      <c r="BK29">
        <v>1026</v>
      </c>
      <c r="BL29">
        <v>946</v>
      </c>
      <c r="BM29">
        <v>993.7</v>
      </c>
      <c r="BN29">
        <v>1026.5999999999999</v>
      </c>
      <c r="BO29">
        <v>1049</v>
      </c>
      <c r="BP29">
        <v>1063.5</v>
      </c>
      <c r="BQ29">
        <v>1078.5999999999999</v>
      </c>
      <c r="BR29">
        <v>1097.7</v>
      </c>
      <c r="BS29">
        <v>1120.7</v>
      </c>
      <c r="BT29">
        <v>1131</v>
      </c>
      <c r="BU29">
        <v>1148.7</v>
      </c>
      <c r="BV29">
        <v>1155.9000000000001</v>
      </c>
      <c r="BW29">
        <v>1183.2</v>
      </c>
      <c r="BX29">
        <v>1197.5999999999999</v>
      </c>
      <c r="BY29">
        <v>1211.9000000000001</v>
      </c>
      <c r="BZ29">
        <v>1224.3</v>
      </c>
      <c r="CA29" s="25">
        <v>1285.2</v>
      </c>
      <c r="CB29" s="25">
        <v>1303.5999999999999</v>
      </c>
      <c r="CC29">
        <v>1315.9</v>
      </c>
      <c r="CD29">
        <v>1329.9</v>
      </c>
      <c r="CE29">
        <v>1353.1</v>
      </c>
      <c r="CF29">
        <v>1360.3</v>
      </c>
      <c r="CG29">
        <v>1373</v>
      </c>
      <c r="CH29">
        <v>1392.7</v>
      </c>
      <c r="CI29">
        <v>1398.5</v>
      </c>
      <c r="CJ29">
        <v>1409.5</v>
      </c>
      <c r="CK29" t="s">
        <v>38</v>
      </c>
    </row>
    <row r="30" spans="1:89" x14ac:dyDescent="0.3">
      <c r="A30" t="s">
        <v>66</v>
      </c>
      <c r="B30" t="s">
        <v>40</v>
      </c>
      <c r="C30">
        <v>559.20000000000005</v>
      </c>
      <c r="D30">
        <v>572.29999999999995</v>
      </c>
      <c r="E30">
        <v>581.29999999999995</v>
      </c>
      <c r="F30">
        <v>589.9</v>
      </c>
      <c r="G30">
        <v>601.70000000000005</v>
      </c>
      <c r="H30">
        <v>608.4</v>
      </c>
      <c r="I30">
        <v>616.5</v>
      </c>
      <c r="J30">
        <v>620.6</v>
      </c>
      <c r="K30">
        <v>624.5</v>
      </c>
      <c r="L30">
        <v>628.79999999999995</v>
      </c>
      <c r="M30">
        <v>630.70000000000005</v>
      </c>
      <c r="N30">
        <v>641</v>
      </c>
      <c r="O30">
        <v>635.1</v>
      </c>
      <c r="P30">
        <v>640.6</v>
      </c>
      <c r="Q30">
        <v>642.79999999999995</v>
      </c>
      <c r="R30">
        <v>631.20000000000005</v>
      </c>
      <c r="S30">
        <v>604.79999999999995</v>
      </c>
      <c r="T30">
        <v>605.5</v>
      </c>
      <c r="U30">
        <v>602.20000000000005</v>
      </c>
      <c r="V30">
        <v>621.5</v>
      </c>
      <c r="W30">
        <v>627.6</v>
      </c>
      <c r="X30">
        <v>637.5</v>
      </c>
      <c r="Y30">
        <v>641.5</v>
      </c>
      <c r="Z30">
        <v>646.20000000000005</v>
      </c>
      <c r="AA30">
        <v>663.3</v>
      </c>
      <c r="AB30">
        <v>671.8</v>
      </c>
      <c r="AC30">
        <v>671.1</v>
      </c>
      <c r="AD30">
        <v>677.2</v>
      </c>
      <c r="AE30">
        <v>691.5</v>
      </c>
      <c r="AF30">
        <v>693.7</v>
      </c>
      <c r="AG30">
        <v>692.6</v>
      </c>
      <c r="AH30">
        <v>702.6</v>
      </c>
      <c r="AI30">
        <v>720.1</v>
      </c>
      <c r="AJ30">
        <v>722.6</v>
      </c>
      <c r="AK30">
        <v>729.5</v>
      </c>
      <c r="AL30">
        <v>734.6</v>
      </c>
      <c r="AM30">
        <v>741.2</v>
      </c>
      <c r="AN30">
        <v>752.9</v>
      </c>
      <c r="AO30">
        <v>759.6</v>
      </c>
      <c r="AP30">
        <v>765</v>
      </c>
      <c r="AQ30">
        <v>762.7</v>
      </c>
      <c r="AR30">
        <v>769.7</v>
      </c>
      <c r="AS30">
        <v>772.5</v>
      </c>
      <c r="AT30">
        <v>779.9</v>
      </c>
      <c r="AU30">
        <v>775.3</v>
      </c>
      <c r="AV30">
        <v>778</v>
      </c>
      <c r="AW30">
        <v>791.6</v>
      </c>
      <c r="AX30">
        <v>795.7</v>
      </c>
      <c r="AY30">
        <v>809.3</v>
      </c>
      <c r="AZ30">
        <v>819.5</v>
      </c>
      <c r="BA30">
        <v>830.8</v>
      </c>
      <c r="BB30">
        <v>844.1</v>
      </c>
      <c r="BC30">
        <v>854.1</v>
      </c>
      <c r="BD30">
        <v>864.9</v>
      </c>
      <c r="BE30">
        <v>878.8</v>
      </c>
      <c r="BF30">
        <v>896.1</v>
      </c>
      <c r="BG30">
        <v>913.7</v>
      </c>
      <c r="BH30">
        <v>923.5</v>
      </c>
      <c r="BI30">
        <v>937.7</v>
      </c>
      <c r="BJ30">
        <v>938.4</v>
      </c>
      <c r="BK30">
        <v>912.2</v>
      </c>
      <c r="BL30">
        <v>259.5</v>
      </c>
      <c r="BM30">
        <v>272.7</v>
      </c>
      <c r="BN30">
        <v>704.2</v>
      </c>
      <c r="BO30">
        <v>761.4</v>
      </c>
      <c r="BP30">
        <v>681.4</v>
      </c>
      <c r="BQ30">
        <v>802.2</v>
      </c>
      <c r="BR30">
        <v>935.9</v>
      </c>
      <c r="BS30">
        <v>1056.3</v>
      </c>
      <c r="BT30">
        <v>1095.0999999999999</v>
      </c>
      <c r="BU30">
        <v>1108.5999999999999</v>
      </c>
      <c r="BV30">
        <v>1108.3</v>
      </c>
      <c r="BW30">
        <v>1115.9000000000001</v>
      </c>
      <c r="BX30">
        <v>1109.3</v>
      </c>
      <c r="BY30">
        <v>1115.2</v>
      </c>
      <c r="BZ30">
        <v>1125.5</v>
      </c>
      <c r="CA30" s="25">
        <v>1152.8</v>
      </c>
      <c r="CB30" s="25">
        <v>1164.0999999999999</v>
      </c>
      <c r="CC30">
        <v>1179.4000000000001</v>
      </c>
      <c r="CD30">
        <v>1196.2</v>
      </c>
      <c r="CE30">
        <v>1213.4000000000001</v>
      </c>
      <c r="CF30">
        <v>1308.8</v>
      </c>
      <c r="CG30">
        <v>1359.3</v>
      </c>
      <c r="CH30">
        <v>1401.6</v>
      </c>
      <c r="CI30">
        <v>1395.7</v>
      </c>
      <c r="CJ30">
        <v>1406.5</v>
      </c>
      <c r="CK30" t="s">
        <v>40</v>
      </c>
    </row>
    <row r="31" spans="1:89" x14ac:dyDescent="0.3">
      <c r="A31" t="s">
        <v>67</v>
      </c>
      <c r="B31" t="s">
        <v>42</v>
      </c>
      <c r="C31">
        <v>1092.9000000000001</v>
      </c>
      <c r="D31">
        <v>1161.5</v>
      </c>
      <c r="E31">
        <v>1125.4000000000001</v>
      </c>
      <c r="F31">
        <v>1250.3</v>
      </c>
      <c r="G31">
        <v>1268.8</v>
      </c>
      <c r="H31">
        <v>1262.5</v>
      </c>
      <c r="I31">
        <v>1357</v>
      </c>
      <c r="J31">
        <v>1303</v>
      </c>
      <c r="K31">
        <v>1282.0999999999999</v>
      </c>
      <c r="L31">
        <v>1318.9</v>
      </c>
      <c r="M31">
        <v>1233.0999999999999</v>
      </c>
      <c r="N31">
        <v>1253</v>
      </c>
      <c r="O31">
        <v>1195</v>
      </c>
      <c r="P31">
        <v>1193.2</v>
      </c>
      <c r="Q31">
        <v>1312.7</v>
      </c>
      <c r="R31">
        <v>1168.0999999999999</v>
      </c>
      <c r="S31">
        <v>1072.0999999999999</v>
      </c>
      <c r="T31">
        <v>1023</v>
      </c>
      <c r="U31">
        <v>1061.8</v>
      </c>
      <c r="V31">
        <v>1187.2</v>
      </c>
      <c r="W31">
        <v>1287.5</v>
      </c>
      <c r="X31">
        <v>1318</v>
      </c>
      <c r="Y31">
        <v>1435.8</v>
      </c>
      <c r="Z31">
        <v>1394.3</v>
      </c>
      <c r="AA31">
        <v>1316.4</v>
      </c>
      <c r="AB31">
        <v>1453.6</v>
      </c>
      <c r="AC31">
        <v>1481.7</v>
      </c>
      <c r="AD31">
        <v>1524.4</v>
      </c>
      <c r="AE31">
        <v>1564.2</v>
      </c>
      <c r="AF31">
        <v>1595.2</v>
      </c>
      <c r="AG31">
        <v>1546</v>
      </c>
      <c r="AH31">
        <v>1585.5</v>
      </c>
      <c r="AI31">
        <v>1653.3</v>
      </c>
      <c r="AJ31">
        <v>1639.3</v>
      </c>
      <c r="AK31">
        <v>1617.2</v>
      </c>
      <c r="AL31">
        <v>1628.2</v>
      </c>
      <c r="AM31">
        <v>1557</v>
      </c>
      <c r="AN31">
        <v>1685.2</v>
      </c>
      <c r="AO31">
        <v>1797</v>
      </c>
      <c r="AP31">
        <v>1806.5</v>
      </c>
      <c r="AQ31">
        <v>1748.5</v>
      </c>
      <c r="AR31">
        <v>1720.5</v>
      </c>
      <c r="AS31">
        <v>1765.2</v>
      </c>
      <c r="AT31">
        <v>1721.8</v>
      </c>
      <c r="AU31">
        <v>1735.3</v>
      </c>
      <c r="AV31">
        <v>1639.8</v>
      </c>
      <c r="AW31">
        <v>1655</v>
      </c>
      <c r="AX31">
        <v>1657.1</v>
      </c>
      <c r="AY31">
        <v>1699.8</v>
      </c>
      <c r="AZ31">
        <v>1715.4</v>
      </c>
      <c r="BA31">
        <v>1682.5</v>
      </c>
      <c r="BB31">
        <v>1736.4</v>
      </c>
      <c r="BC31">
        <v>1767.1</v>
      </c>
      <c r="BD31">
        <v>1838.2</v>
      </c>
      <c r="BE31">
        <v>1864.9</v>
      </c>
      <c r="BF31">
        <v>1870.4</v>
      </c>
      <c r="BG31">
        <v>1806.3</v>
      </c>
      <c r="BH31">
        <v>1816.3</v>
      </c>
      <c r="BI31">
        <v>1913.6</v>
      </c>
      <c r="BJ31">
        <v>1914.7</v>
      </c>
      <c r="BK31">
        <v>1722.3</v>
      </c>
      <c r="BL31">
        <v>1608.2</v>
      </c>
      <c r="BM31">
        <v>2204.8000000000002</v>
      </c>
      <c r="BN31">
        <v>1999.4</v>
      </c>
      <c r="BO31">
        <v>2236.9</v>
      </c>
      <c r="BP31">
        <v>2496.1999999999998</v>
      </c>
      <c r="BQ31">
        <v>2424.8000000000002</v>
      </c>
      <c r="BR31">
        <v>2420.3000000000002</v>
      </c>
      <c r="BS31">
        <v>2488.6</v>
      </c>
      <c r="BT31">
        <v>2671.8</v>
      </c>
      <c r="BU31">
        <v>2682.3</v>
      </c>
      <c r="BV31">
        <v>2652.6</v>
      </c>
      <c r="BW31">
        <v>2558.5</v>
      </c>
      <c r="BX31">
        <v>2561.3000000000002</v>
      </c>
      <c r="BY31">
        <v>2621.1999999999998</v>
      </c>
      <c r="BZ31">
        <v>2758.5</v>
      </c>
      <c r="CA31" s="25">
        <v>2949.9</v>
      </c>
      <c r="CB31" s="25">
        <v>2999.3</v>
      </c>
      <c r="CC31">
        <v>3031.4</v>
      </c>
      <c r="CD31">
        <v>3093.3</v>
      </c>
      <c r="CE31">
        <v>3030.6</v>
      </c>
      <c r="CF31">
        <v>2981</v>
      </c>
      <c r="CG31">
        <v>3045.3</v>
      </c>
      <c r="CH31">
        <v>3122.9</v>
      </c>
      <c r="CI31">
        <v>3269.4</v>
      </c>
      <c r="CJ31">
        <v>3573.1</v>
      </c>
      <c r="CK31" t="s">
        <v>42</v>
      </c>
    </row>
    <row r="32" spans="1:89" x14ac:dyDescent="0.3">
      <c r="A32" t="s">
        <v>68</v>
      </c>
      <c r="B32" t="s">
        <v>44</v>
      </c>
      <c r="C32">
        <v>171.9</v>
      </c>
      <c r="D32">
        <v>175.8</v>
      </c>
      <c r="E32">
        <v>177.2</v>
      </c>
      <c r="F32">
        <v>175.1</v>
      </c>
      <c r="G32">
        <v>171.8</v>
      </c>
      <c r="H32">
        <v>175.4</v>
      </c>
      <c r="I32">
        <v>183.8</v>
      </c>
      <c r="J32">
        <v>201.3</v>
      </c>
      <c r="K32">
        <v>226.7</v>
      </c>
      <c r="L32">
        <v>250</v>
      </c>
      <c r="M32">
        <v>274.2</v>
      </c>
      <c r="N32">
        <v>296.5</v>
      </c>
      <c r="O32">
        <v>316.89999999999998</v>
      </c>
      <c r="P32">
        <v>330.4</v>
      </c>
      <c r="Q32">
        <v>331.9</v>
      </c>
      <c r="R32">
        <v>323.39999999999998</v>
      </c>
      <c r="S32">
        <v>310.39999999999998</v>
      </c>
      <c r="T32">
        <v>301.8</v>
      </c>
      <c r="U32">
        <v>296.39999999999998</v>
      </c>
      <c r="V32">
        <v>297.39999999999998</v>
      </c>
      <c r="W32">
        <v>301.3</v>
      </c>
      <c r="X32">
        <v>304.5</v>
      </c>
      <c r="Y32">
        <v>305.39999999999998</v>
      </c>
      <c r="Z32">
        <v>304.7</v>
      </c>
      <c r="AA32">
        <v>301.8</v>
      </c>
      <c r="AB32">
        <v>300.60000000000002</v>
      </c>
      <c r="AC32">
        <v>301.60000000000002</v>
      </c>
      <c r="AD32">
        <v>303.10000000000002</v>
      </c>
      <c r="AE32">
        <v>306.7</v>
      </c>
      <c r="AF32">
        <v>308.8</v>
      </c>
      <c r="AG32">
        <v>308.8</v>
      </c>
      <c r="AH32">
        <v>307.39999999999998</v>
      </c>
      <c r="AI32">
        <v>302.8</v>
      </c>
      <c r="AJ32">
        <v>300.5</v>
      </c>
      <c r="AK32">
        <v>299.7</v>
      </c>
      <c r="AL32">
        <v>302.39999999999998</v>
      </c>
      <c r="AM32">
        <v>305.7</v>
      </c>
      <c r="AN32">
        <v>309.10000000000002</v>
      </c>
      <c r="AO32">
        <v>312.5</v>
      </c>
      <c r="AP32">
        <v>315.3</v>
      </c>
      <c r="AQ32">
        <v>318.7</v>
      </c>
      <c r="AR32">
        <v>322.3</v>
      </c>
      <c r="AS32">
        <v>326.39999999999998</v>
      </c>
      <c r="AT32">
        <v>330.8</v>
      </c>
      <c r="AU32">
        <v>335.5</v>
      </c>
      <c r="AV32">
        <v>340.7</v>
      </c>
      <c r="AW32">
        <v>346.5</v>
      </c>
      <c r="AX32">
        <v>352.8</v>
      </c>
      <c r="AY32">
        <v>352.3</v>
      </c>
      <c r="AZ32">
        <v>351.9</v>
      </c>
      <c r="BA32">
        <v>351.8</v>
      </c>
      <c r="BB32">
        <v>351.9</v>
      </c>
      <c r="BC32">
        <v>351.9</v>
      </c>
      <c r="BD32">
        <v>354.6</v>
      </c>
      <c r="BE32">
        <v>359.6</v>
      </c>
      <c r="BF32">
        <v>367</v>
      </c>
      <c r="BG32">
        <v>376.9</v>
      </c>
      <c r="BH32">
        <v>379.9</v>
      </c>
      <c r="BI32">
        <v>375.8</v>
      </c>
      <c r="BJ32">
        <v>364.7</v>
      </c>
      <c r="BK32">
        <v>346.9</v>
      </c>
      <c r="BL32">
        <v>329.8</v>
      </c>
      <c r="BM32">
        <v>318.2</v>
      </c>
      <c r="BN32">
        <v>310.8</v>
      </c>
      <c r="BO32">
        <v>307.3</v>
      </c>
      <c r="BP32">
        <v>304.3</v>
      </c>
      <c r="BQ32">
        <v>301.60000000000002</v>
      </c>
      <c r="BR32">
        <v>299.2</v>
      </c>
      <c r="BS32">
        <v>296.89999999999998</v>
      </c>
      <c r="BT32">
        <v>289.8</v>
      </c>
      <c r="BU32">
        <v>278</v>
      </c>
      <c r="BV32">
        <v>261.7</v>
      </c>
      <c r="BW32">
        <v>248</v>
      </c>
      <c r="BX32">
        <v>211.7</v>
      </c>
      <c r="BY32">
        <v>177.2</v>
      </c>
      <c r="BZ32">
        <v>178.3</v>
      </c>
      <c r="CA32" s="25">
        <v>177</v>
      </c>
      <c r="CB32" s="25">
        <v>170.1</v>
      </c>
      <c r="CC32">
        <v>167.5</v>
      </c>
      <c r="CD32">
        <v>171.4</v>
      </c>
      <c r="CE32">
        <v>184.2</v>
      </c>
      <c r="CF32">
        <v>206.3</v>
      </c>
      <c r="CG32">
        <v>200.3</v>
      </c>
      <c r="CH32">
        <v>194.6</v>
      </c>
      <c r="CI32">
        <v>204.3</v>
      </c>
      <c r="CJ32">
        <v>204.4</v>
      </c>
      <c r="CK32" t="s">
        <v>44</v>
      </c>
    </row>
    <row r="33" spans="1:91" x14ac:dyDescent="0.3">
      <c r="A33" t="s">
        <v>69</v>
      </c>
      <c r="B33" t="s">
        <v>46</v>
      </c>
      <c r="C33">
        <v>74.3</v>
      </c>
      <c r="D33">
        <v>80.3</v>
      </c>
      <c r="E33">
        <v>81.900000000000006</v>
      </c>
      <c r="F33">
        <v>80.7</v>
      </c>
      <c r="G33">
        <v>73</v>
      </c>
      <c r="H33">
        <v>68.900000000000006</v>
      </c>
      <c r="I33">
        <v>67.400000000000006</v>
      </c>
      <c r="J33">
        <v>64.8</v>
      </c>
      <c r="K33">
        <v>63.3</v>
      </c>
      <c r="L33">
        <v>60.6</v>
      </c>
      <c r="M33">
        <v>57.5</v>
      </c>
      <c r="N33">
        <v>55</v>
      </c>
      <c r="O33">
        <v>50.3</v>
      </c>
      <c r="P33">
        <v>42</v>
      </c>
      <c r="Q33">
        <v>41.6</v>
      </c>
      <c r="R33">
        <v>51.4</v>
      </c>
      <c r="S33">
        <v>52.5</v>
      </c>
      <c r="T33">
        <v>67.099999999999994</v>
      </c>
      <c r="U33">
        <v>60.2</v>
      </c>
      <c r="V33">
        <v>62.4</v>
      </c>
      <c r="W33">
        <v>69.7</v>
      </c>
      <c r="X33">
        <v>71.400000000000006</v>
      </c>
      <c r="Y33">
        <v>72.5</v>
      </c>
      <c r="Z33">
        <v>73.599999999999994</v>
      </c>
      <c r="AA33">
        <v>77.099999999999994</v>
      </c>
      <c r="AB33">
        <v>79.3</v>
      </c>
      <c r="AC33">
        <v>80.5</v>
      </c>
      <c r="AD33">
        <v>82.6</v>
      </c>
      <c r="AE33">
        <v>86.4</v>
      </c>
      <c r="AF33">
        <v>82.3</v>
      </c>
      <c r="AG33">
        <v>79.099999999999994</v>
      </c>
      <c r="AH33">
        <v>81.8</v>
      </c>
      <c r="AI33">
        <v>83</v>
      </c>
      <c r="AJ33">
        <v>82</v>
      </c>
      <c r="AK33">
        <v>80</v>
      </c>
      <c r="AL33">
        <v>91.6</v>
      </c>
      <c r="AM33">
        <v>83.4</v>
      </c>
      <c r="AN33">
        <v>82.3</v>
      </c>
      <c r="AO33">
        <v>81.7</v>
      </c>
      <c r="AP33">
        <v>81.599999999999994</v>
      </c>
      <c r="AQ33">
        <v>82.1</v>
      </c>
      <c r="AR33">
        <v>81.099999999999994</v>
      </c>
      <c r="AS33">
        <v>78.400000000000006</v>
      </c>
      <c r="AT33">
        <v>157.5</v>
      </c>
      <c r="AU33">
        <v>66.099999999999994</v>
      </c>
      <c r="AV33">
        <v>64.400000000000006</v>
      </c>
      <c r="AW33">
        <v>66.3</v>
      </c>
      <c r="AX33">
        <v>96.6</v>
      </c>
      <c r="AY33">
        <v>81.8</v>
      </c>
      <c r="AZ33">
        <v>99.9</v>
      </c>
      <c r="BA33">
        <v>94.1</v>
      </c>
      <c r="BB33">
        <v>95.8</v>
      </c>
      <c r="BC33">
        <v>100.1</v>
      </c>
      <c r="BD33">
        <v>98.2</v>
      </c>
      <c r="BE33">
        <v>95.5</v>
      </c>
      <c r="BF33">
        <v>97.2</v>
      </c>
      <c r="BG33">
        <v>92.8</v>
      </c>
      <c r="BH33">
        <v>81.5</v>
      </c>
      <c r="BI33">
        <v>102.1</v>
      </c>
      <c r="BJ33">
        <v>83</v>
      </c>
      <c r="BK33">
        <v>89.1</v>
      </c>
      <c r="BL33">
        <v>92</v>
      </c>
      <c r="BM33">
        <v>90.6</v>
      </c>
      <c r="BN33">
        <v>91.8</v>
      </c>
      <c r="BO33">
        <v>119.5</v>
      </c>
      <c r="BP33">
        <v>125.4</v>
      </c>
      <c r="BQ33">
        <v>122.2</v>
      </c>
      <c r="BR33">
        <v>118.7</v>
      </c>
      <c r="BS33">
        <v>129.30000000000001</v>
      </c>
      <c r="BT33">
        <v>124.2</v>
      </c>
      <c r="BU33">
        <v>122.2</v>
      </c>
      <c r="BV33">
        <v>122.8</v>
      </c>
      <c r="BW33">
        <v>135.1</v>
      </c>
      <c r="BX33">
        <v>135.19999999999999</v>
      </c>
      <c r="BY33">
        <v>138.80000000000001</v>
      </c>
      <c r="BZ33">
        <v>138.4</v>
      </c>
      <c r="CA33" s="25">
        <v>190.6</v>
      </c>
      <c r="CB33" s="25">
        <v>138.1</v>
      </c>
      <c r="CC33">
        <v>149.5</v>
      </c>
      <c r="CD33">
        <v>152.9</v>
      </c>
      <c r="CE33">
        <v>174</v>
      </c>
      <c r="CF33">
        <v>93.9</v>
      </c>
      <c r="CG33">
        <v>95.9</v>
      </c>
      <c r="CH33">
        <v>100.5</v>
      </c>
      <c r="CI33">
        <v>94</v>
      </c>
      <c r="CJ33">
        <v>88.1</v>
      </c>
      <c r="CK33" t="s">
        <v>46</v>
      </c>
    </row>
    <row r="34" spans="1:91" x14ac:dyDescent="0.3">
      <c r="A34" t="s">
        <v>70</v>
      </c>
      <c r="B34" t="s">
        <v>48</v>
      </c>
      <c r="C34">
        <v>846.6</v>
      </c>
      <c r="D34">
        <v>905.4</v>
      </c>
      <c r="E34">
        <v>866.3</v>
      </c>
      <c r="F34">
        <v>994.5</v>
      </c>
      <c r="G34">
        <v>1024</v>
      </c>
      <c r="H34">
        <v>1018.2</v>
      </c>
      <c r="I34">
        <v>1105.8</v>
      </c>
      <c r="J34">
        <v>1036.9000000000001</v>
      </c>
      <c r="K34">
        <v>992.1</v>
      </c>
      <c r="L34">
        <v>1008.3</v>
      </c>
      <c r="M34">
        <v>901.4</v>
      </c>
      <c r="N34">
        <v>901.5</v>
      </c>
      <c r="O34">
        <v>827.8</v>
      </c>
      <c r="P34">
        <v>820.8</v>
      </c>
      <c r="Q34">
        <v>939.2</v>
      </c>
      <c r="R34">
        <v>793.3</v>
      </c>
      <c r="S34">
        <v>709.3</v>
      </c>
      <c r="T34">
        <v>654</v>
      </c>
      <c r="U34">
        <v>705.2</v>
      </c>
      <c r="V34">
        <v>827.3</v>
      </c>
      <c r="W34">
        <v>916.4</v>
      </c>
      <c r="X34">
        <v>942.1</v>
      </c>
      <c r="Y34">
        <v>1057.9000000000001</v>
      </c>
      <c r="Z34">
        <v>1016</v>
      </c>
      <c r="AA34">
        <v>937.4</v>
      </c>
      <c r="AB34">
        <v>1073.7</v>
      </c>
      <c r="AC34">
        <v>1099.5999999999999</v>
      </c>
      <c r="AD34">
        <v>1138.7</v>
      </c>
      <c r="AE34">
        <v>1171.0999999999999</v>
      </c>
      <c r="AF34">
        <v>1204.2</v>
      </c>
      <c r="AG34">
        <v>1158.0999999999999</v>
      </c>
      <c r="AH34">
        <v>1196.3</v>
      </c>
      <c r="AI34">
        <v>1267.4000000000001</v>
      </c>
      <c r="AJ34">
        <v>1256.8</v>
      </c>
      <c r="AK34">
        <v>1237.5</v>
      </c>
      <c r="AL34">
        <v>1234.2</v>
      </c>
      <c r="AM34">
        <v>1168</v>
      </c>
      <c r="AN34">
        <v>1293.8</v>
      </c>
      <c r="AO34">
        <v>1402.8</v>
      </c>
      <c r="AP34">
        <v>1409.5</v>
      </c>
      <c r="AQ34">
        <v>1347.8</v>
      </c>
      <c r="AR34">
        <v>1317.1</v>
      </c>
      <c r="AS34">
        <v>1360.4</v>
      </c>
      <c r="AT34">
        <v>1233.5</v>
      </c>
      <c r="AU34">
        <v>1333.6</v>
      </c>
      <c r="AV34">
        <v>1234.8</v>
      </c>
      <c r="AW34">
        <v>1242.2</v>
      </c>
      <c r="AX34">
        <v>1207.7</v>
      </c>
      <c r="AY34">
        <v>1265.8</v>
      </c>
      <c r="AZ34">
        <v>1263.5</v>
      </c>
      <c r="BA34">
        <v>1236.5999999999999</v>
      </c>
      <c r="BB34">
        <v>1288.8</v>
      </c>
      <c r="BC34">
        <v>1315.1</v>
      </c>
      <c r="BD34">
        <v>1385.4</v>
      </c>
      <c r="BE34">
        <v>1409.8</v>
      </c>
      <c r="BF34">
        <v>1406.1</v>
      </c>
      <c r="BG34">
        <v>1336.6</v>
      </c>
      <c r="BH34">
        <v>1354.9</v>
      </c>
      <c r="BI34">
        <v>1435.7</v>
      </c>
      <c r="BJ34">
        <v>1467</v>
      </c>
      <c r="BK34">
        <v>1286.4000000000001</v>
      </c>
      <c r="BL34">
        <v>1186.3</v>
      </c>
      <c r="BM34">
        <v>1796</v>
      </c>
      <c r="BN34">
        <v>1596.8</v>
      </c>
      <c r="BO34">
        <v>1810.1</v>
      </c>
      <c r="BP34">
        <v>2066.6</v>
      </c>
      <c r="BQ34">
        <v>2000.9</v>
      </c>
      <c r="BR34">
        <v>2002.3</v>
      </c>
      <c r="BS34">
        <v>2062.4</v>
      </c>
      <c r="BT34">
        <v>2257.8000000000002</v>
      </c>
      <c r="BU34">
        <v>2282</v>
      </c>
      <c r="BV34">
        <v>2268.1</v>
      </c>
      <c r="BW34">
        <v>2175.4</v>
      </c>
      <c r="BX34">
        <v>2214.4</v>
      </c>
      <c r="BY34">
        <v>2305.3000000000002</v>
      </c>
      <c r="BZ34">
        <v>2441.8000000000002</v>
      </c>
      <c r="CA34" s="25">
        <v>2582.3000000000002</v>
      </c>
      <c r="CB34" s="25">
        <v>2691.1</v>
      </c>
      <c r="CC34">
        <v>2721.8</v>
      </c>
      <c r="CD34">
        <v>2769.1</v>
      </c>
      <c r="CE34">
        <v>2672.4</v>
      </c>
      <c r="CF34">
        <v>2680.8</v>
      </c>
      <c r="CG34">
        <v>2749.1</v>
      </c>
      <c r="CH34">
        <v>2827.8</v>
      </c>
      <c r="CI34">
        <v>2971.1</v>
      </c>
      <c r="CJ34">
        <v>3280.7</v>
      </c>
      <c r="CK34" t="s">
        <v>48</v>
      </c>
    </row>
    <row r="35" spans="1:91" x14ac:dyDescent="0.3">
      <c r="A35" t="s">
        <v>71</v>
      </c>
      <c r="B35" t="s">
        <v>50</v>
      </c>
      <c r="C35">
        <v>259.8</v>
      </c>
      <c r="D35">
        <v>251.6</v>
      </c>
      <c r="E35">
        <v>256</v>
      </c>
      <c r="F35">
        <v>282.8</v>
      </c>
      <c r="G35">
        <v>290</v>
      </c>
      <c r="H35">
        <v>297.8</v>
      </c>
      <c r="I35">
        <v>310.60000000000002</v>
      </c>
      <c r="J35">
        <v>286</v>
      </c>
      <c r="K35">
        <v>296.60000000000002</v>
      </c>
      <c r="L35">
        <v>293.10000000000002</v>
      </c>
      <c r="M35">
        <v>266.8</v>
      </c>
      <c r="N35">
        <v>254</v>
      </c>
      <c r="O35">
        <v>241.4</v>
      </c>
      <c r="P35">
        <v>230.8</v>
      </c>
      <c r="Q35">
        <v>218.9</v>
      </c>
      <c r="R35">
        <v>137.69999999999999</v>
      </c>
      <c r="S35">
        <v>135.80000000000001</v>
      </c>
      <c r="T35">
        <v>154.4</v>
      </c>
      <c r="U35">
        <v>163.5</v>
      </c>
      <c r="V35">
        <v>192</v>
      </c>
      <c r="W35">
        <v>192</v>
      </c>
      <c r="X35">
        <v>196.3</v>
      </c>
      <c r="Y35">
        <v>208.9</v>
      </c>
      <c r="Z35">
        <v>218</v>
      </c>
      <c r="AA35">
        <v>212.3</v>
      </c>
      <c r="AB35">
        <v>212.4</v>
      </c>
      <c r="AC35">
        <v>191.1</v>
      </c>
      <c r="AD35">
        <v>221</v>
      </c>
      <c r="AE35">
        <v>235</v>
      </c>
      <c r="AF35">
        <v>245.5</v>
      </c>
      <c r="AG35">
        <v>251</v>
      </c>
      <c r="AH35">
        <v>251.7</v>
      </c>
      <c r="AI35">
        <v>264.5</v>
      </c>
      <c r="AJ35">
        <v>262.5</v>
      </c>
      <c r="AK35">
        <v>261.89999999999998</v>
      </c>
      <c r="AL35">
        <v>266.89999999999998</v>
      </c>
      <c r="AM35">
        <v>280.2</v>
      </c>
      <c r="AN35">
        <v>295.5</v>
      </c>
      <c r="AO35">
        <v>294.3</v>
      </c>
      <c r="AP35">
        <v>292.60000000000002</v>
      </c>
      <c r="AQ35">
        <v>296</v>
      </c>
      <c r="AR35">
        <v>295.89999999999998</v>
      </c>
      <c r="AS35">
        <v>287.2</v>
      </c>
      <c r="AT35">
        <v>256.7</v>
      </c>
      <c r="AU35">
        <v>270.3</v>
      </c>
      <c r="AV35">
        <v>267.39999999999998</v>
      </c>
      <c r="AW35">
        <v>259.39999999999998</v>
      </c>
      <c r="AX35">
        <v>251.2</v>
      </c>
      <c r="AY35">
        <v>203.1</v>
      </c>
      <c r="AZ35">
        <v>209.6</v>
      </c>
      <c r="BA35">
        <v>220.1</v>
      </c>
      <c r="BB35">
        <v>222.4</v>
      </c>
      <c r="BC35">
        <v>203.1</v>
      </c>
      <c r="BD35">
        <v>217.6</v>
      </c>
      <c r="BE35">
        <v>215.7</v>
      </c>
      <c r="BF35">
        <v>215.3</v>
      </c>
      <c r="BG35">
        <v>189.3</v>
      </c>
      <c r="BH35">
        <v>200</v>
      </c>
      <c r="BI35">
        <v>185.8</v>
      </c>
      <c r="BJ35">
        <v>212.7</v>
      </c>
      <c r="BK35">
        <v>176.8</v>
      </c>
      <c r="BL35">
        <v>180.5</v>
      </c>
      <c r="BM35">
        <v>237.3</v>
      </c>
      <c r="BN35">
        <v>239.7</v>
      </c>
      <c r="BO35">
        <v>260.10000000000002</v>
      </c>
      <c r="BP35">
        <v>291.5</v>
      </c>
      <c r="BQ35">
        <v>302.3</v>
      </c>
      <c r="BR35">
        <v>338.1</v>
      </c>
      <c r="BS35">
        <v>424.5</v>
      </c>
      <c r="BT35">
        <v>422</v>
      </c>
      <c r="BU35">
        <v>403.4</v>
      </c>
      <c r="BV35">
        <v>417.8</v>
      </c>
      <c r="BW35">
        <v>437.4</v>
      </c>
      <c r="BX35">
        <v>430.4</v>
      </c>
      <c r="BY35">
        <v>441.3</v>
      </c>
      <c r="BZ35">
        <v>477.8</v>
      </c>
      <c r="CA35" s="25">
        <v>527</v>
      </c>
      <c r="CB35" s="25">
        <v>552.4</v>
      </c>
      <c r="CC35">
        <v>542.6</v>
      </c>
      <c r="CD35">
        <v>565.79999999999995</v>
      </c>
      <c r="CE35">
        <v>562.6</v>
      </c>
      <c r="CF35">
        <v>514.5</v>
      </c>
      <c r="CG35">
        <v>538.5</v>
      </c>
      <c r="CH35">
        <v>578.1</v>
      </c>
      <c r="CI35">
        <v>638.20000000000005</v>
      </c>
      <c r="CJ35">
        <v>737.9</v>
      </c>
      <c r="CK35" t="s">
        <v>50</v>
      </c>
    </row>
    <row r="36" spans="1:91" x14ac:dyDescent="0.3">
      <c r="A36" t="s">
        <v>72</v>
      </c>
      <c r="B36" t="s">
        <v>52</v>
      </c>
      <c r="C36">
        <v>586.9</v>
      </c>
      <c r="D36">
        <v>653.79999999999995</v>
      </c>
      <c r="E36">
        <v>610.4</v>
      </c>
      <c r="F36">
        <v>711.7</v>
      </c>
      <c r="G36">
        <v>734.1</v>
      </c>
      <c r="H36">
        <v>720.5</v>
      </c>
      <c r="I36">
        <v>795.3</v>
      </c>
      <c r="J36">
        <v>750.8</v>
      </c>
      <c r="K36">
        <v>695.5</v>
      </c>
      <c r="L36">
        <v>715.2</v>
      </c>
      <c r="M36">
        <v>634.6</v>
      </c>
      <c r="N36">
        <v>647.5</v>
      </c>
      <c r="O36">
        <v>586.4</v>
      </c>
      <c r="P36">
        <v>590</v>
      </c>
      <c r="Q36">
        <v>720.3</v>
      </c>
      <c r="R36">
        <v>655.6</v>
      </c>
      <c r="S36">
        <v>573.5</v>
      </c>
      <c r="T36">
        <v>499.6</v>
      </c>
      <c r="U36">
        <v>541.70000000000005</v>
      </c>
      <c r="V36">
        <v>635.4</v>
      </c>
      <c r="W36">
        <v>724.5</v>
      </c>
      <c r="X36">
        <v>745.8</v>
      </c>
      <c r="Y36">
        <v>849</v>
      </c>
      <c r="Z36">
        <v>798</v>
      </c>
      <c r="AA36">
        <v>725.1</v>
      </c>
      <c r="AB36">
        <v>861.3</v>
      </c>
      <c r="AC36">
        <v>908.4</v>
      </c>
      <c r="AD36">
        <v>917.6</v>
      </c>
      <c r="AE36">
        <v>936.1</v>
      </c>
      <c r="AF36">
        <v>958.7</v>
      </c>
      <c r="AG36">
        <v>907.1</v>
      </c>
      <c r="AH36">
        <v>944.6</v>
      </c>
      <c r="AI36">
        <v>1002.9</v>
      </c>
      <c r="AJ36">
        <v>994.4</v>
      </c>
      <c r="AK36">
        <v>975.7</v>
      </c>
      <c r="AL36">
        <v>967.3</v>
      </c>
      <c r="AM36">
        <v>887.8</v>
      </c>
      <c r="AN36">
        <v>998.3</v>
      </c>
      <c r="AO36">
        <v>1108.5</v>
      </c>
      <c r="AP36">
        <v>1117</v>
      </c>
      <c r="AQ36">
        <v>1051.8</v>
      </c>
      <c r="AR36">
        <v>1021.3</v>
      </c>
      <c r="AS36">
        <v>1073.2</v>
      </c>
      <c r="AT36">
        <v>976.8</v>
      </c>
      <c r="AU36">
        <v>1063.4000000000001</v>
      </c>
      <c r="AV36">
        <v>967.4</v>
      </c>
      <c r="AW36">
        <v>982.7</v>
      </c>
      <c r="AX36">
        <v>956.5</v>
      </c>
      <c r="AY36">
        <v>1062.5999999999999</v>
      </c>
      <c r="AZ36">
        <v>1054</v>
      </c>
      <c r="BA36">
        <v>1016.5</v>
      </c>
      <c r="BB36">
        <v>1066.4000000000001</v>
      </c>
      <c r="BC36">
        <v>1111.9000000000001</v>
      </c>
      <c r="BD36">
        <v>1167.8</v>
      </c>
      <c r="BE36">
        <v>1194.0999999999999</v>
      </c>
      <c r="BF36">
        <v>1190.8</v>
      </c>
      <c r="BG36">
        <v>1147.3</v>
      </c>
      <c r="BH36">
        <v>1154.9000000000001</v>
      </c>
      <c r="BI36">
        <v>1250</v>
      </c>
      <c r="BJ36">
        <v>1254.3</v>
      </c>
      <c r="BK36">
        <v>1109.5</v>
      </c>
      <c r="BL36">
        <v>1005.9</v>
      </c>
      <c r="BM36">
        <v>1558.6</v>
      </c>
      <c r="BN36">
        <v>1357</v>
      </c>
      <c r="BO36">
        <v>1550.1</v>
      </c>
      <c r="BP36">
        <v>1775.1</v>
      </c>
      <c r="BQ36">
        <v>1698.7</v>
      </c>
      <c r="BR36">
        <v>1664.2</v>
      </c>
      <c r="BS36">
        <v>1637.9</v>
      </c>
      <c r="BT36">
        <v>1835.8</v>
      </c>
      <c r="BU36">
        <v>1878.7</v>
      </c>
      <c r="BV36">
        <v>1850.3</v>
      </c>
      <c r="BW36">
        <v>1738</v>
      </c>
      <c r="BX36">
        <v>1784.1</v>
      </c>
      <c r="BY36">
        <v>1864</v>
      </c>
      <c r="BZ36">
        <v>1964</v>
      </c>
      <c r="CA36" s="25">
        <v>2055.3000000000002</v>
      </c>
      <c r="CB36" s="25">
        <v>2138.6999999999998</v>
      </c>
      <c r="CC36">
        <v>2179.1999999999998</v>
      </c>
      <c r="CD36">
        <v>2203.3000000000002</v>
      </c>
      <c r="CE36">
        <v>2109.8000000000002</v>
      </c>
      <c r="CF36">
        <v>2166.3000000000002</v>
      </c>
      <c r="CG36">
        <v>2210.6</v>
      </c>
      <c r="CH36">
        <v>2249.6999999999998</v>
      </c>
      <c r="CI36">
        <v>2332.9</v>
      </c>
      <c r="CJ36">
        <v>2542.8000000000002</v>
      </c>
      <c r="CK36" t="s">
        <v>52</v>
      </c>
    </row>
    <row r="37" spans="1:91" x14ac:dyDescent="0.3">
      <c r="A37" t="s">
        <v>73</v>
      </c>
      <c r="B37" t="s">
        <v>54</v>
      </c>
      <c r="C37">
        <v>319</v>
      </c>
      <c r="D37">
        <v>257.2</v>
      </c>
      <c r="E37">
        <v>112.2</v>
      </c>
      <c r="F37">
        <v>15.7</v>
      </c>
      <c r="G37">
        <v>403</v>
      </c>
      <c r="H37">
        <v>415.6</v>
      </c>
      <c r="I37">
        <v>489.2</v>
      </c>
      <c r="J37">
        <v>583.29999999999995</v>
      </c>
      <c r="K37">
        <v>474.6</v>
      </c>
      <c r="L37">
        <v>476.9</v>
      </c>
      <c r="M37">
        <v>500.5</v>
      </c>
      <c r="N37">
        <v>481.3</v>
      </c>
      <c r="O37">
        <v>478.6</v>
      </c>
      <c r="P37">
        <v>499.4</v>
      </c>
      <c r="Q37">
        <v>497.4</v>
      </c>
      <c r="R37">
        <v>489.3</v>
      </c>
      <c r="S37">
        <v>470.6</v>
      </c>
      <c r="T37">
        <v>392.6</v>
      </c>
      <c r="U37">
        <v>289.8</v>
      </c>
      <c r="V37">
        <v>318.10000000000002</v>
      </c>
      <c r="W37">
        <v>364.4</v>
      </c>
      <c r="X37">
        <v>351.4</v>
      </c>
      <c r="Y37">
        <v>399.6</v>
      </c>
      <c r="Z37">
        <v>413.3</v>
      </c>
      <c r="AA37">
        <v>428.7</v>
      </c>
      <c r="AB37">
        <v>451.3</v>
      </c>
      <c r="AC37">
        <v>470.2</v>
      </c>
      <c r="AD37">
        <v>493.1</v>
      </c>
      <c r="AE37">
        <v>487.9</v>
      </c>
      <c r="AF37">
        <v>487.9</v>
      </c>
      <c r="AG37">
        <v>505.3</v>
      </c>
      <c r="AH37">
        <v>678.4</v>
      </c>
      <c r="AI37">
        <v>535.5</v>
      </c>
      <c r="AJ37">
        <v>519.70000000000005</v>
      </c>
      <c r="AK37">
        <v>630.1</v>
      </c>
      <c r="AL37">
        <v>515.20000000000005</v>
      </c>
      <c r="AM37">
        <v>627.70000000000005</v>
      </c>
      <c r="AN37">
        <v>626.5</v>
      </c>
      <c r="AO37">
        <v>600.79999999999995</v>
      </c>
      <c r="AP37">
        <v>650.5</v>
      </c>
      <c r="AQ37">
        <v>670.9</v>
      </c>
      <c r="AR37">
        <v>662.6</v>
      </c>
      <c r="AS37">
        <v>705.1</v>
      </c>
      <c r="AT37">
        <v>696.1</v>
      </c>
      <c r="AU37">
        <v>746.9</v>
      </c>
      <c r="AV37">
        <v>748</v>
      </c>
      <c r="AW37">
        <v>691.1</v>
      </c>
      <c r="AX37">
        <v>732.2</v>
      </c>
      <c r="AY37">
        <v>762.4</v>
      </c>
      <c r="AZ37">
        <v>796.6</v>
      </c>
      <c r="BA37">
        <v>710.9</v>
      </c>
      <c r="BB37">
        <v>808.3</v>
      </c>
      <c r="BC37">
        <v>-134.5</v>
      </c>
      <c r="BD37">
        <v>253.6</v>
      </c>
      <c r="BE37">
        <v>668.4</v>
      </c>
      <c r="BF37">
        <v>342.1</v>
      </c>
      <c r="BG37">
        <v>648.1</v>
      </c>
      <c r="BH37">
        <v>618.5</v>
      </c>
      <c r="BI37">
        <v>687.1</v>
      </c>
      <c r="BJ37">
        <v>717.5</v>
      </c>
      <c r="BK37">
        <v>732</v>
      </c>
      <c r="BL37">
        <v>825</v>
      </c>
      <c r="BM37">
        <v>909.2</v>
      </c>
      <c r="BN37">
        <v>864.4</v>
      </c>
      <c r="BO37">
        <v>1000.8</v>
      </c>
      <c r="BP37">
        <v>1109.5</v>
      </c>
      <c r="BQ37">
        <v>1118.9000000000001</v>
      </c>
      <c r="BR37">
        <v>1209.2</v>
      </c>
      <c r="BS37">
        <v>1289.0999999999999</v>
      </c>
      <c r="BT37">
        <v>1241.3</v>
      </c>
      <c r="BU37">
        <v>1184.3</v>
      </c>
      <c r="BV37">
        <v>1218.4000000000001</v>
      </c>
      <c r="BW37">
        <v>1076</v>
      </c>
      <c r="BX37">
        <v>1097.4000000000001</v>
      </c>
      <c r="BY37">
        <v>1044.4000000000001</v>
      </c>
      <c r="BZ37">
        <v>1128.0999999999999</v>
      </c>
      <c r="CA37" s="25">
        <v>1376.8</v>
      </c>
      <c r="CB37" s="25">
        <v>1307.5</v>
      </c>
      <c r="CC37">
        <v>1360.7</v>
      </c>
      <c r="CD37">
        <v>1434.8</v>
      </c>
      <c r="CE37">
        <v>1364.4</v>
      </c>
      <c r="CF37">
        <v>1295.9000000000001</v>
      </c>
      <c r="CG37">
        <v>1360.3</v>
      </c>
      <c r="CH37">
        <v>1443.2</v>
      </c>
      <c r="CI37">
        <v>1489.2</v>
      </c>
      <c r="CJ37">
        <v>1621.7</v>
      </c>
      <c r="CK37" t="s">
        <v>54</v>
      </c>
    </row>
    <row r="38" spans="1:91" x14ac:dyDescent="0.3">
      <c r="A38" t="s">
        <v>74</v>
      </c>
      <c r="B38" t="s">
        <v>56</v>
      </c>
      <c r="C38">
        <v>267.89999999999998</v>
      </c>
      <c r="D38">
        <v>396.6</v>
      </c>
      <c r="E38">
        <v>498.2</v>
      </c>
      <c r="F38">
        <v>696</v>
      </c>
      <c r="G38">
        <v>331.1</v>
      </c>
      <c r="H38">
        <v>304.8</v>
      </c>
      <c r="I38">
        <v>306.10000000000002</v>
      </c>
      <c r="J38">
        <v>167.5</v>
      </c>
      <c r="K38">
        <v>220.9</v>
      </c>
      <c r="L38">
        <v>238.4</v>
      </c>
      <c r="M38">
        <v>134</v>
      </c>
      <c r="N38">
        <v>166.2</v>
      </c>
      <c r="O38">
        <v>107.8</v>
      </c>
      <c r="P38">
        <v>90.6</v>
      </c>
      <c r="Q38">
        <v>222.9</v>
      </c>
      <c r="R38">
        <v>166.3</v>
      </c>
      <c r="S38">
        <v>102.9</v>
      </c>
      <c r="T38">
        <v>107</v>
      </c>
      <c r="U38">
        <v>251.9</v>
      </c>
      <c r="V38">
        <v>317.2</v>
      </c>
      <c r="W38">
        <v>360.1</v>
      </c>
      <c r="X38">
        <v>394.4</v>
      </c>
      <c r="Y38">
        <v>449.4</v>
      </c>
      <c r="Z38">
        <v>384.7</v>
      </c>
      <c r="AA38">
        <v>296.39999999999998</v>
      </c>
      <c r="AB38">
        <v>410</v>
      </c>
      <c r="AC38">
        <v>438.2</v>
      </c>
      <c r="AD38">
        <v>424.5</v>
      </c>
      <c r="AE38">
        <v>448.2</v>
      </c>
      <c r="AF38">
        <v>470.8</v>
      </c>
      <c r="AG38">
        <v>401.8</v>
      </c>
      <c r="AH38">
        <v>266.2</v>
      </c>
      <c r="AI38">
        <v>467.4</v>
      </c>
      <c r="AJ38">
        <v>474.7</v>
      </c>
      <c r="AK38">
        <v>345.6</v>
      </c>
      <c r="AL38">
        <v>452.1</v>
      </c>
      <c r="AM38">
        <v>260.10000000000002</v>
      </c>
      <c r="AN38">
        <v>371.8</v>
      </c>
      <c r="AO38">
        <v>507.8</v>
      </c>
      <c r="AP38">
        <v>466.5</v>
      </c>
      <c r="AQ38">
        <v>380.8</v>
      </c>
      <c r="AR38">
        <v>358.7</v>
      </c>
      <c r="AS38">
        <v>368.2</v>
      </c>
      <c r="AT38">
        <v>280.7</v>
      </c>
      <c r="AU38">
        <v>316.5</v>
      </c>
      <c r="AV38">
        <v>219.4</v>
      </c>
      <c r="AW38">
        <v>291.60000000000002</v>
      </c>
      <c r="AX38">
        <v>224.4</v>
      </c>
      <c r="AY38">
        <v>300.2</v>
      </c>
      <c r="AZ38">
        <v>257.3</v>
      </c>
      <c r="BA38">
        <v>305.5</v>
      </c>
      <c r="BB38">
        <v>258</v>
      </c>
      <c r="BC38">
        <v>1246.4000000000001</v>
      </c>
      <c r="BD38">
        <v>914.2</v>
      </c>
      <c r="BE38">
        <v>525.70000000000005</v>
      </c>
      <c r="BF38">
        <v>848.7</v>
      </c>
      <c r="BG38">
        <v>499.2</v>
      </c>
      <c r="BH38">
        <v>536.4</v>
      </c>
      <c r="BI38">
        <v>562.9</v>
      </c>
      <c r="BJ38">
        <v>536.79999999999995</v>
      </c>
      <c r="BK38">
        <v>377.5</v>
      </c>
      <c r="BL38">
        <v>180.9</v>
      </c>
      <c r="BM38">
        <v>649.4</v>
      </c>
      <c r="BN38">
        <v>492.6</v>
      </c>
      <c r="BO38">
        <v>549.29999999999995</v>
      </c>
      <c r="BP38">
        <v>665.5</v>
      </c>
      <c r="BQ38">
        <v>579.79999999999995</v>
      </c>
      <c r="BR38">
        <v>455</v>
      </c>
      <c r="BS38">
        <v>348.9</v>
      </c>
      <c r="BT38">
        <v>594.5</v>
      </c>
      <c r="BU38">
        <v>694.4</v>
      </c>
      <c r="BV38">
        <v>631.79999999999995</v>
      </c>
      <c r="BW38">
        <v>662</v>
      </c>
      <c r="BX38">
        <v>686.7</v>
      </c>
      <c r="BY38">
        <v>819.6</v>
      </c>
      <c r="BZ38">
        <v>835.9</v>
      </c>
      <c r="CA38" s="25">
        <v>678.6</v>
      </c>
      <c r="CB38" s="25">
        <v>831.2</v>
      </c>
      <c r="CC38">
        <v>818.6</v>
      </c>
      <c r="CD38">
        <v>768.5</v>
      </c>
      <c r="CE38">
        <v>745.5</v>
      </c>
      <c r="CF38">
        <v>870.4</v>
      </c>
      <c r="CG38">
        <v>850.4</v>
      </c>
      <c r="CH38">
        <v>806.5</v>
      </c>
      <c r="CI38">
        <v>843.7</v>
      </c>
      <c r="CJ38">
        <v>921.1</v>
      </c>
      <c r="CK38" t="s">
        <v>56</v>
      </c>
    </row>
    <row r="39" spans="1:91" x14ac:dyDescent="0.3">
      <c r="A39" t="s">
        <v>4</v>
      </c>
      <c r="B39" t="s">
        <v>75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 t="s">
        <v>4</v>
      </c>
      <c r="R39" t="s">
        <v>4</v>
      </c>
      <c r="S39" t="s">
        <v>4</v>
      </c>
      <c r="T39" t="s">
        <v>4</v>
      </c>
      <c r="U39" t="s">
        <v>4</v>
      </c>
      <c r="V39" t="s">
        <v>4</v>
      </c>
      <c r="W39" t="s">
        <v>4</v>
      </c>
      <c r="X39" t="s">
        <v>4</v>
      </c>
      <c r="Y39" t="s">
        <v>4</v>
      </c>
      <c r="Z39" t="s">
        <v>4</v>
      </c>
      <c r="AA39" t="s">
        <v>4</v>
      </c>
      <c r="AB39" t="s">
        <v>4</v>
      </c>
      <c r="AC39" t="s">
        <v>4</v>
      </c>
      <c r="AD39" t="s">
        <v>4</v>
      </c>
      <c r="AE39" t="s">
        <v>4</v>
      </c>
      <c r="AF39" t="s">
        <v>4</v>
      </c>
      <c r="AG39" t="s">
        <v>4</v>
      </c>
      <c r="AH39" t="s">
        <v>4</v>
      </c>
      <c r="AI39" t="s">
        <v>4</v>
      </c>
      <c r="AJ39" t="s">
        <v>4</v>
      </c>
      <c r="AK39" t="s">
        <v>4</v>
      </c>
      <c r="AL39" t="s">
        <v>4</v>
      </c>
      <c r="AM39" t="s">
        <v>4</v>
      </c>
      <c r="AN39" t="s">
        <v>4</v>
      </c>
      <c r="AO39" t="s">
        <v>4</v>
      </c>
      <c r="AP39" t="s">
        <v>4</v>
      </c>
      <c r="AQ39" t="s">
        <v>4</v>
      </c>
      <c r="AR39" t="s">
        <v>4</v>
      </c>
      <c r="AS39" t="s">
        <v>4</v>
      </c>
      <c r="AT39" t="s">
        <v>4</v>
      </c>
      <c r="AU39" t="s">
        <v>4</v>
      </c>
      <c r="AV39" t="s">
        <v>4</v>
      </c>
      <c r="AW39" t="s">
        <v>4</v>
      </c>
      <c r="AX39" t="s">
        <v>4</v>
      </c>
      <c r="AY39" t="s">
        <v>4</v>
      </c>
      <c r="AZ39" t="s">
        <v>4</v>
      </c>
      <c r="BA39" t="s">
        <v>4</v>
      </c>
      <c r="BB39" t="s">
        <v>4</v>
      </c>
      <c r="BC39" t="s">
        <v>4</v>
      </c>
      <c r="BD39" t="s">
        <v>4</v>
      </c>
      <c r="BE39" t="s">
        <v>4</v>
      </c>
      <c r="BF39" t="s">
        <v>4</v>
      </c>
      <c r="BG39" t="s">
        <v>4</v>
      </c>
      <c r="BH39" t="s">
        <v>4</v>
      </c>
      <c r="BI39" t="s">
        <v>4</v>
      </c>
      <c r="BJ39" t="s">
        <v>4</v>
      </c>
      <c r="BK39" t="s">
        <v>4</v>
      </c>
      <c r="BL39" t="s">
        <v>4</v>
      </c>
      <c r="BM39" t="s">
        <v>4</v>
      </c>
      <c r="BN39" t="s">
        <v>4</v>
      </c>
      <c r="BO39" t="s">
        <v>4</v>
      </c>
      <c r="BP39" t="s">
        <v>4</v>
      </c>
      <c r="BQ39" t="s">
        <v>4</v>
      </c>
      <c r="BR39" t="s">
        <v>4</v>
      </c>
      <c r="BS39" t="s">
        <v>4</v>
      </c>
      <c r="BT39" t="s">
        <v>4</v>
      </c>
      <c r="BU39" t="s">
        <v>4</v>
      </c>
      <c r="BV39" t="s">
        <v>4</v>
      </c>
      <c r="BW39" t="s">
        <v>4</v>
      </c>
      <c r="BX39" t="s">
        <v>4</v>
      </c>
      <c r="BY39" t="s">
        <v>4</v>
      </c>
      <c r="BZ39" t="s">
        <v>4</v>
      </c>
      <c r="CA39" s="25" t="s">
        <v>4</v>
      </c>
      <c r="CB39" s="25" t="s">
        <v>4</v>
      </c>
      <c r="CC39" t="s">
        <v>4</v>
      </c>
      <c r="CD39" t="s">
        <v>4</v>
      </c>
      <c r="CE39" t="s">
        <v>4</v>
      </c>
      <c r="CF39" t="s">
        <v>4</v>
      </c>
      <c r="CG39" t="s">
        <v>4</v>
      </c>
      <c r="CH39" t="s">
        <v>4</v>
      </c>
      <c r="CI39" t="s">
        <v>4</v>
      </c>
      <c r="CJ39" t="s">
        <v>4</v>
      </c>
      <c r="CK39" t="s">
        <v>75</v>
      </c>
    </row>
    <row r="40" spans="1:91" x14ac:dyDescent="0.3">
      <c r="A40" t="s">
        <v>4</v>
      </c>
      <c r="B40" t="s">
        <v>76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 t="s">
        <v>4</v>
      </c>
      <c r="Q40" t="s">
        <v>4</v>
      </c>
      <c r="R40" t="s">
        <v>4</v>
      </c>
      <c r="S40" t="s">
        <v>4</v>
      </c>
      <c r="T40" t="s">
        <v>4</v>
      </c>
      <c r="U40" t="s">
        <v>4</v>
      </c>
      <c r="V40" t="s">
        <v>4</v>
      </c>
      <c r="W40" t="s">
        <v>4</v>
      </c>
      <c r="X40" t="s">
        <v>4</v>
      </c>
      <c r="Y40" t="s">
        <v>4</v>
      </c>
      <c r="Z40" t="s">
        <v>4</v>
      </c>
      <c r="AA40" t="s">
        <v>4</v>
      </c>
      <c r="AB40" t="s">
        <v>4</v>
      </c>
      <c r="AC40" t="s">
        <v>4</v>
      </c>
      <c r="AD40" t="s">
        <v>4</v>
      </c>
      <c r="AE40" t="s">
        <v>4</v>
      </c>
      <c r="AF40" t="s">
        <v>4</v>
      </c>
      <c r="AG40" t="s">
        <v>4</v>
      </c>
      <c r="AH40" t="s">
        <v>4</v>
      </c>
      <c r="AI40" t="s">
        <v>4</v>
      </c>
      <c r="AJ40" t="s">
        <v>4</v>
      </c>
      <c r="AK40" t="s">
        <v>4</v>
      </c>
      <c r="AL40" t="s">
        <v>4</v>
      </c>
      <c r="AM40" t="s">
        <v>4</v>
      </c>
      <c r="AN40" t="s">
        <v>4</v>
      </c>
      <c r="AO40" t="s">
        <v>4</v>
      </c>
      <c r="AP40" t="s">
        <v>4</v>
      </c>
      <c r="AQ40" t="s">
        <v>4</v>
      </c>
      <c r="AR40" t="s">
        <v>4</v>
      </c>
      <c r="AS40" t="s">
        <v>4</v>
      </c>
      <c r="AT40" t="s">
        <v>4</v>
      </c>
      <c r="AU40" t="s">
        <v>4</v>
      </c>
      <c r="AV40" t="s">
        <v>4</v>
      </c>
      <c r="AW40" t="s">
        <v>4</v>
      </c>
      <c r="AX40" t="s">
        <v>4</v>
      </c>
      <c r="AY40" t="s">
        <v>4</v>
      </c>
      <c r="AZ40" t="s">
        <v>4</v>
      </c>
      <c r="BA40" t="s">
        <v>4</v>
      </c>
      <c r="BB40" t="s">
        <v>4</v>
      </c>
      <c r="BC40" t="s">
        <v>4</v>
      </c>
      <c r="BD40" t="s">
        <v>4</v>
      </c>
      <c r="BE40" t="s">
        <v>4</v>
      </c>
      <c r="BF40" t="s">
        <v>4</v>
      </c>
      <c r="BG40" t="s">
        <v>4</v>
      </c>
      <c r="BH40" t="s">
        <v>4</v>
      </c>
      <c r="BI40" t="s">
        <v>4</v>
      </c>
      <c r="BJ40" t="s">
        <v>4</v>
      </c>
      <c r="BK40" t="s">
        <v>4</v>
      </c>
      <c r="BL40" t="s">
        <v>4</v>
      </c>
      <c r="BM40" t="s">
        <v>4</v>
      </c>
      <c r="BN40" t="s">
        <v>4</v>
      </c>
      <c r="BO40" t="s">
        <v>4</v>
      </c>
      <c r="BP40" t="s">
        <v>4</v>
      </c>
      <c r="BQ40" t="s">
        <v>4</v>
      </c>
      <c r="BR40" t="s">
        <v>4</v>
      </c>
      <c r="BS40" t="s">
        <v>4</v>
      </c>
      <c r="BT40" t="s">
        <v>4</v>
      </c>
      <c r="BU40" t="s">
        <v>4</v>
      </c>
      <c r="BV40" t="s">
        <v>4</v>
      </c>
      <c r="BW40" t="s">
        <v>4</v>
      </c>
      <c r="BX40" t="s">
        <v>4</v>
      </c>
      <c r="BY40" t="s">
        <v>4</v>
      </c>
      <c r="BZ40" t="s">
        <v>4</v>
      </c>
      <c r="CA40" s="25" t="s">
        <v>4</v>
      </c>
      <c r="CB40" s="25" t="s">
        <v>4</v>
      </c>
      <c r="CC40" t="s">
        <v>4</v>
      </c>
      <c r="CD40" t="s">
        <v>4</v>
      </c>
      <c r="CE40" t="s">
        <v>4</v>
      </c>
      <c r="CF40" t="s">
        <v>4</v>
      </c>
      <c r="CG40" t="s">
        <v>4</v>
      </c>
      <c r="CH40" t="s">
        <v>4</v>
      </c>
      <c r="CI40" t="s">
        <v>4</v>
      </c>
      <c r="CJ40" t="s">
        <v>4</v>
      </c>
      <c r="CK40" t="s">
        <v>76</v>
      </c>
    </row>
    <row r="41" spans="1:91" x14ac:dyDescent="0.3">
      <c r="A41" t="s">
        <v>77</v>
      </c>
      <c r="B41" t="s">
        <v>78</v>
      </c>
      <c r="C41">
        <v>1419.9</v>
      </c>
      <c r="D41">
        <v>1436.5</v>
      </c>
      <c r="E41">
        <v>1470.8</v>
      </c>
      <c r="F41">
        <v>1594.7</v>
      </c>
      <c r="G41">
        <v>1624.3</v>
      </c>
      <c r="H41">
        <v>1667.3</v>
      </c>
      <c r="I41">
        <v>1713</v>
      </c>
      <c r="J41">
        <v>1610.9</v>
      </c>
      <c r="K41">
        <v>1531.9</v>
      </c>
      <c r="L41">
        <v>1568.3</v>
      </c>
      <c r="M41">
        <v>1425.6</v>
      </c>
      <c r="N41">
        <v>1379.7</v>
      </c>
      <c r="O41">
        <v>1223.2</v>
      </c>
      <c r="P41">
        <v>1232.0999999999999</v>
      </c>
      <c r="Q41">
        <v>1132</v>
      </c>
      <c r="R41">
        <v>606.9</v>
      </c>
      <c r="S41">
        <v>953.9</v>
      </c>
      <c r="T41">
        <v>1076.0999999999999</v>
      </c>
      <c r="U41">
        <v>1219.5</v>
      </c>
      <c r="V41">
        <v>1378.1</v>
      </c>
      <c r="W41">
        <v>1438.2</v>
      </c>
      <c r="X41">
        <v>1437.8</v>
      </c>
      <c r="Y41">
        <v>1550.9</v>
      </c>
      <c r="Z41">
        <v>1544.9</v>
      </c>
      <c r="AA41">
        <v>1402.3</v>
      </c>
      <c r="AB41">
        <v>1466.3</v>
      </c>
      <c r="AC41">
        <v>1423.4</v>
      </c>
      <c r="AD41">
        <v>1538.6</v>
      </c>
      <c r="AE41">
        <v>1837.7</v>
      </c>
      <c r="AF41">
        <v>1793.3</v>
      </c>
      <c r="AG41">
        <v>1817.9</v>
      </c>
      <c r="AH41">
        <v>1791.1</v>
      </c>
      <c r="AI41">
        <v>1804.4</v>
      </c>
      <c r="AJ41">
        <v>1786.1</v>
      </c>
      <c r="AK41">
        <v>1818.3</v>
      </c>
      <c r="AL41">
        <v>1876.5</v>
      </c>
      <c r="AM41">
        <v>1845.8</v>
      </c>
      <c r="AN41">
        <v>1982.9</v>
      </c>
      <c r="AO41">
        <v>1986.9</v>
      </c>
      <c r="AP41">
        <v>1981.8</v>
      </c>
      <c r="AQ41">
        <v>1898.3</v>
      </c>
      <c r="AR41">
        <v>1931.1</v>
      </c>
      <c r="AS41">
        <v>1841.7</v>
      </c>
      <c r="AT41">
        <v>1698.3</v>
      </c>
      <c r="AU41">
        <v>1786.3</v>
      </c>
      <c r="AV41">
        <v>1841</v>
      </c>
      <c r="AW41">
        <v>1833.8</v>
      </c>
      <c r="AX41">
        <v>1819.2</v>
      </c>
      <c r="AY41">
        <v>1855.4</v>
      </c>
      <c r="AZ41">
        <v>1846.5</v>
      </c>
      <c r="BA41">
        <v>1852.5</v>
      </c>
      <c r="BB41">
        <v>1630.5</v>
      </c>
      <c r="BC41">
        <v>1730.9</v>
      </c>
      <c r="BD41">
        <v>1838.4</v>
      </c>
      <c r="BE41">
        <v>1811.2</v>
      </c>
      <c r="BF41">
        <v>1807.4</v>
      </c>
      <c r="BG41">
        <v>1785.3</v>
      </c>
      <c r="BH41">
        <v>1801.4</v>
      </c>
      <c r="BI41">
        <v>1854.2</v>
      </c>
      <c r="BJ41">
        <v>1927.1</v>
      </c>
      <c r="BK41">
        <v>1767.2</v>
      </c>
      <c r="BL41">
        <v>1697.5</v>
      </c>
      <c r="BM41">
        <v>2432.1</v>
      </c>
      <c r="BN41">
        <v>2289.5</v>
      </c>
      <c r="BO41">
        <v>2551.1999999999998</v>
      </c>
      <c r="BP41">
        <v>2934.5</v>
      </c>
      <c r="BQ41">
        <v>2895.4</v>
      </c>
      <c r="BR41">
        <v>2880.9</v>
      </c>
      <c r="BS41">
        <v>3016.4</v>
      </c>
      <c r="BT41">
        <v>3217.7</v>
      </c>
      <c r="BU41">
        <v>3067.9</v>
      </c>
      <c r="BV41">
        <v>2898.4</v>
      </c>
      <c r="BW41">
        <v>2965.6</v>
      </c>
      <c r="BX41">
        <v>2959</v>
      </c>
      <c r="BY41">
        <v>3077.7</v>
      </c>
      <c r="BZ41">
        <v>3193.4</v>
      </c>
      <c r="CA41" s="25">
        <v>3464.4</v>
      </c>
      <c r="CB41" s="25">
        <v>3608.9</v>
      </c>
      <c r="CC41">
        <v>3637.6</v>
      </c>
      <c r="CD41">
        <v>3807.1</v>
      </c>
      <c r="CE41">
        <v>3803.3</v>
      </c>
      <c r="CF41">
        <v>3554.7</v>
      </c>
      <c r="CG41">
        <v>3761.6</v>
      </c>
      <c r="CH41">
        <v>3911.5</v>
      </c>
      <c r="CI41">
        <v>4191.3</v>
      </c>
      <c r="CJ41">
        <v>4626.6000000000004</v>
      </c>
      <c r="CK41" t="s">
        <v>78</v>
      </c>
    </row>
    <row r="42" spans="1:91" x14ac:dyDescent="0.3">
      <c r="A42" t="s">
        <v>79</v>
      </c>
      <c r="B42" t="s">
        <v>80</v>
      </c>
      <c r="C42">
        <v>1044.2</v>
      </c>
      <c r="D42">
        <v>1072.5999999999999</v>
      </c>
      <c r="E42">
        <v>1100.5999999999999</v>
      </c>
      <c r="F42">
        <v>1185.7</v>
      </c>
      <c r="G42">
        <v>1203</v>
      </c>
      <c r="H42">
        <v>1234.5999999999999</v>
      </c>
      <c r="I42">
        <v>1261.8</v>
      </c>
      <c r="J42">
        <v>1195.5999999999999</v>
      </c>
      <c r="K42">
        <v>1113.3</v>
      </c>
      <c r="L42">
        <v>1155</v>
      </c>
      <c r="M42">
        <v>1049.0999999999999</v>
      </c>
      <c r="N42">
        <v>1021</v>
      </c>
      <c r="O42">
        <v>925.2</v>
      </c>
      <c r="P42">
        <v>946.9</v>
      </c>
      <c r="Q42">
        <v>861.3</v>
      </c>
      <c r="R42">
        <v>437.1</v>
      </c>
      <c r="S42">
        <v>781.9</v>
      </c>
      <c r="T42">
        <v>880.8</v>
      </c>
      <c r="U42">
        <v>1013</v>
      </c>
      <c r="V42">
        <v>1136.0999999999999</v>
      </c>
      <c r="W42">
        <v>1181.8</v>
      </c>
      <c r="X42">
        <v>1175.5</v>
      </c>
      <c r="Y42">
        <v>1271.7</v>
      </c>
      <c r="Z42">
        <v>1253.5999999999999</v>
      </c>
      <c r="AA42">
        <v>1117.0999999999999</v>
      </c>
      <c r="AB42">
        <v>1181.2</v>
      </c>
      <c r="AC42">
        <v>1167</v>
      </c>
      <c r="AD42">
        <v>1242.0999999999999</v>
      </c>
      <c r="AE42">
        <v>1517.9</v>
      </c>
      <c r="AF42">
        <v>1459.1</v>
      </c>
      <c r="AG42">
        <v>1476.1</v>
      </c>
      <c r="AH42">
        <v>1448.6</v>
      </c>
      <c r="AI42">
        <v>1443.9</v>
      </c>
      <c r="AJ42">
        <v>1428.9</v>
      </c>
      <c r="AK42">
        <v>1453.9</v>
      </c>
      <c r="AL42">
        <v>1508.9</v>
      </c>
      <c r="AM42">
        <v>1442.2</v>
      </c>
      <c r="AN42">
        <v>1557.9</v>
      </c>
      <c r="AO42">
        <v>1589.4</v>
      </c>
      <c r="AP42">
        <v>1580.4</v>
      </c>
      <c r="AQ42">
        <v>1484.6</v>
      </c>
      <c r="AR42">
        <v>1511.7</v>
      </c>
      <c r="AS42">
        <v>1450.3</v>
      </c>
      <c r="AT42">
        <v>1338.3</v>
      </c>
      <c r="AU42">
        <v>1411.7</v>
      </c>
      <c r="AV42">
        <v>1462.6</v>
      </c>
      <c r="AW42">
        <v>1447.3</v>
      </c>
      <c r="AX42">
        <v>1454.5</v>
      </c>
      <c r="AY42">
        <v>1576.5</v>
      </c>
      <c r="AZ42">
        <v>1555.4</v>
      </c>
      <c r="BA42">
        <v>1542.8</v>
      </c>
      <c r="BB42">
        <v>1321.5</v>
      </c>
      <c r="BC42">
        <v>1448.5</v>
      </c>
      <c r="BD42">
        <v>1536.4</v>
      </c>
      <c r="BE42">
        <v>1511.8</v>
      </c>
      <c r="BF42">
        <v>1501.6</v>
      </c>
      <c r="BG42">
        <v>1498</v>
      </c>
      <c r="BH42">
        <v>1502.9</v>
      </c>
      <c r="BI42">
        <v>1568.4</v>
      </c>
      <c r="BJ42">
        <v>1609</v>
      </c>
      <c r="BK42">
        <v>1498.6</v>
      </c>
      <c r="BL42">
        <v>1421.3</v>
      </c>
      <c r="BM42">
        <v>2093.1</v>
      </c>
      <c r="BN42">
        <v>1943.4</v>
      </c>
      <c r="BO42">
        <v>2199.4</v>
      </c>
      <c r="BP42">
        <v>2542.3000000000002</v>
      </c>
      <c r="BQ42">
        <v>2489.6999999999998</v>
      </c>
      <c r="BR42">
        <v>2412.1999999999998</v>
      </c>
      <c r="BS42">
        <v>2487.1999999999998</v>
      </c>
      <c r="BT42">
        <v>2670.3</v>
      </c>
      <c r="BU42">
        <v>2523.1999999999998</v>
      </c>
      <c r="BV42">
        <v>2350.1</v>
      </c>
      <c r="BW42">
        <v>2389</v>
      </c>
      <c r="BX42">
        <v>2388.8000000000002</v>
      </c>
      <c r="BY42">
        <v>2494.9</v>
      </c>
      <c r="BZ42">
        <v>2582.4</v>
      </c>
      <c r="CA42" s="25">
        <v>2816.4</v>
      </c>
      <c r="CB42" s="25">
        <v>2933.2</v>
      </c>
      <c r="CC42">
        <v>2971.7</v>
      </c>
      <c r="CD42">
        <v>3112.2</v>
      </c>
      <c r="CE42">
        <v>3106.3</v>
      </c>
      <c r="CF42">
        <v>2884.4</v>
      </c>
      <c r="CG42">
        <v>3068.2</v>
      </c>
      <c r="CH42">
        <v>3165.1</v>
      </c>
      <c r="CI42">
        <v>3388.6</v>
      </c>
      <c r="CJ42">
        <v>3720.6</v>
      </c>
      <c r="CK42" t="s">
        <v>80</v>
      </c>
    </row>
    <row r="43" spans="1:91" x14ac:dyDescent="0.3">
      <c r="A43" t="s">
        <v>81</v>
      </c>
      <c r="B43" t="s">
        <v>82</v>
      </c>
      <c r="C43">
        <v>589.5</v>
      </c>
      <c r="D43">
        <v>669.6</v>
      </c>
      <c r="E43">
        <v>855.2</v>
      </c>
      <c r="F43">
        <v>1015.1</v>
      </c>
      <c r="G43">
        <v>628.9</v>
      </c>
      <c r="H43">
        <v>649.9</v>
      </c>
      <c r="I43">
        <v>615.29999999999995</v>
      </c>
      <c r="J43">
        <v>449.2</v>
      </c>
      <c r="K43">
        <v>451.3</v>
      </c>
      <c r="L43">
        <v>487</v>
      </c>
      <c r="M43">
        <v>351.8</v>
      </c>
      <c r="N43">
        <v>336.9</v>
      </c>
      <c r="O43">
        <v>256.3</v>
      </c>
      <c r="P43">
        <v>261.7</v>
      </c>
      <c r="Q43">
        <v>206.8</v>
      </c>
      <c r="R43">
        <v>-197.7</v>
      </c>
      <c r="S43">
        <v>178.7</v>
      </c>
      <c r="T43">
        <v>336.7</v>
      </c>
      <c r="U43">
        <v>562.4</v>
      </c>
      <c r="V43">
        <v>667.7</v>
      </c>
      <c r="W43">
        <v>697.1</v>
      </c>
      <c r="X43">
        <v>697.4</v>
      </c>
      <c r="Y43">
        <v>733.9</v>
      </c>
      <c r="Z43">
        <v>696</v>
      </c>
      <c r="AA43">
        <v>515.5</v>
      </c>
      <c r="AB43">
        <v>560.29999999999995</v>
      </c>
      <c r="AC43">
        <v>521</v>
      </c>
      <c r="AD43">
        <v>578.4</v>
      </c>
      <c r="AE43">
        <v>805.3</v>
      </c>
      <c r="AF43">
        <v>754.1</v>
      </c>
      <c r="AG43">
        <v>765.8</v>
      </c>
      <c r="AH43">
        <v>514.79999999999995</v>
      </c>
      <c r="AI43">
        <v>729.4</v>
      </c>
      <c r="AJ43">
        <v>488.8</v>
      </c>
      <c r="AK43">
        <v>587.1</v>
      </c>
      <c r="AL43">
        <v>594.79999999999995</v>
      </c>
      <c r="AM43">
        <v>559.20000000000005</v>
      </c>
      <c r="AN43">
        <v>658.1</v>
      </c>
      <c r="AO43">
        <v>704.9</v>
      </c>
      <c r="AP43">
        <v>654.70000000000005</v>
      </c>
      <c r="AQ43">
        <v>514.70000000000005</v>
      </c>
      <c r="AR43">
        <v>587.70000000000005</v>
      </c>
      <c r="AS43">
        <v>484.3</v>
      </c>
      <c r="AT43">
        <v>334.5</v>
      </c>
      <c r="AU43">
        <v>408.2</v>
      </c>
      <c r="AV43">
        <v>491.7</v>
      </c>
      <c r="AW43">
        <v>546.20000000000005</v>
      </c>
      <c r="AX43">
        <v>515</v>
      </c>
      <c r="AY43">
        <v>535.6</v>
      </c>
      <c r="AZ43">
        <v>474.6</v>
      </c>
      <c r="BA43">
        <v>562</v>
      </c>
      <c r="BB43">
        <v>250.1</v>
      </c>
      <c r="BC43">
        <v>1434.4</v>
      </c>
      <c r="BD43">
        <v>1147.4000000000001</v>
      </c>
      <c r="BE43">
        <v>710</v>
      </c>
      <c r="BF43">
        <v>1030.5</v>
      </c>
      <c r="BG43">
        <v>614.20000000000005</v>
      </c>
      <c r="BH43">
        <v>604.6</v>
      </c>
      <c r="BI43">
        <v>623.1</v>
      </c>
      <c r="BJ43">
        <v>585.4</v>
      </c>
      <c r="BK43">
        <v>493</v>
      </c>
      <c r="BL43">
        <v>226.5</v>
      </c>
      <c r="BM43">
        <v>806.5</v>
      </c>
      <c r="BN43">
        <v>743.1</v>
      </c>
      <c r="BO43">
        <v>887</v>
      </c>
      <c r="BP43">
        <v>1075.2</v>
      </c>
      <c r="BQ43">
        <v>980.5</v>
      </c>
      <c r="BR43">
        <v>781.4</v>
      </c>
      <c r="BS43">
        <v>906.4</v>
      </c>
      <c r="BT43">
        <v>1126.7</v>
      </c>
      <c r="BU43">
        <v>1017</v>
      </c>
      <c r="BV43">
        <v>770.4</v>
      </c>
      <c r="BW43">
        <v>977.4</v>
      </c>
      <c r="BX43">
        <v>939.8</v>
      </c>
      <c r="BY43">
        <v>1104</v>
      </c>
      <c r="BZ43">
        <v>1093.2</v>
      </c>
      <c r="CA43" s="25">
        <v>1178.3</v>
      </c>
      <c r="CB43" s="25">
        <v>1398.4</v>
      </c>
      <c r="CC43">
        <v>1358.3</v>
      </c>
      <c r="CD43">
        <v>1417</v>
      </c>
      <c r="CE43">
        <v>1497.5</v>
      </c>
      <c r="CF43">
        <v>1305.9000000000001</v>
      </c>
      <c r="CG43">
        <v>1411</v>
      </c>
      <c r="CH43">
        <v>1406.5</v>
      </c>
      <c r="CI43">
        <v>1571.2</v>
      </c>
      <c r="CJ43">
        <v>1741.2</v>
      </c>
      <c r="CK43" t="s">
        <v>82</v>
      </c>
    </row>
    <row r="44" spans="1:91" x14ac:dyDescent="0.3">
      <c r="A44" t="s">
        <v>83</v>
      </c>
      <c r="B44" t="s">
        <v>84</v>
      </c>
      <c r="C44">
        <v>-40.799999999999997</v>
      </c>
      <c r="D44">
        <v>-25.2</v>
      </c>
      <c r="E44">
        <v>-39</v>
      </c>
      <c r="F44">
        <v>-39.1</v>
      </c>
      <c r="G44">
        <v>-29.3</v>
      </c>
      <c r="H44">
        <v>-54.2</v>
      </c>
      <c r="I44">
        <v>-36.9</v>
      </c>
      <c r="J44">
        <v>-7.4</v>
      </c>
      <c r="K44">
        <v>-45.4</v>
      </c>
      <c r="L44">
        <v>-45.6</v>
      </c>
      <c r="M44">
        <v>-19.600000000000001</v>
      </c>
      <c r="N44">
        <v>-63.9</v>
      </c>
      <c r="O44">
        <v>-120.7</v>
      </c>
      <c r="P44">
        <v>-151.6</v>
      </c>
      <c r="Q44">
        <v>-60.4</v>
      </c>
      <c r="R44">
        <v>193.3</v>
      </c>
      <c r="S44">
        <v>92</v>
      </c>
      <c r="T44">
        <v>7.3</v>
      </c>
      <c r="U44">
        <v>-20.5</v>
      </c>
      <c r="V44">
        <v>-68.3</v>
      </c>
      <c r="W44">
        <v>-47.1</v>
      </c>
      <c r="X44">
        <v>-36.4</v>
      </c>
      <c r="Y44">
        <v>-18.100000000000001</v>
      </c>
      <c r="Z44">
        <v>-88.9</v>
      </c>
      <c r="AA44">
        <v>-141.6</v>
      </c>
      <c r="AB44">
        <v>-83</v>
      </c>
      <c r="AC44">
        <v>-35.700000000000003</v>
      </c>
      <c r="AD44">
        <v>-11.8</v>
      </c>
      <c r="AE44">
        <v>-31.3</v>
      </c>
      <c r="AF44">
        <v>18.3</v>
      </c>
      <c r="AG44">
        <v>-24.9</v>
      </c>
      <c r="AH44">
        <v>-7.9</v>
      </c>
      <c r="AI44">
        <v>22.7</v>
      </c>
      <c r="AJ44">
        <v>30.7</v>
      </c>
      <c r="AK44">
        <v>8.1</v>
      </c>
      <c r="AL44">
        <v>-5.9</v>
      </c>
      <c r="AM44">
        <v>-53.4</v>
      </c>
      <c r="AN44">
        <v>-6.5</v>
      </c>
      <c r="AO44">
        <v>23.4</v>
      </c>
      <c r="AP44">
        <v>43.9</v>
      </c>
      <c r="AQ44">
        <v>79.3</v>
      </c>
      <c r="AR44">
        <v>24.3</v>
      </c>
      <c r="AS44">
        <v>58</v>
      </c>
      <c r="AT44">
        <v>70</v>
      </c>
      <c r="AU44">
        <v>68.7</v>
      </c>
      <c r="AV44">
        <v>-29.1</v>
      </c>
      <c r="AW44">
        <v>-2.2999999999999998</v>
      </c>
      <c r="AX44">
        <v>-16.399999999999999</v>
      </c>
      <c r="AY44">
        <v>-48.2</v>
      </c>
      <c r="AZ44">
        <v>-36</v>
      </c>
      <c r="BA44">
        <v>-45</v>
      </c>
      <c r="BB44">
        <v>-61.1</v>
      </c>
      <c r="BC44">
        <v>-58.4</v>
      </c>
      <c r="BD44">
        <v>-87.4</v>
      </c>
      <c r="BE44">
        <v>-38.6</v>
      </c>
      <c r="BF44">
        <v>-19.7</v>
      </c>
      <c r="BG44">
        <v>-10.8</v>
      </c>
      <c r="BH44">
        <v>0.9</v>
      </c>
      <c r="BI44">
        <v>27.5</v>
      </c>
      <c r="BJ44">
        <v>-11</v>
      </c>
      <c r="BK44">
        <v>65.8</v>
      </c>
      <c r="BL44">
        <v>44.5</v>
      </c>
      <c r="BM44">
        <v>-48.5</v>
      </c>
      <c r="BN44">
        <v>-128.69999999999999</v>
      </c>
      <c r="BO44">
        <v>-225.2</v>
      </c>
      <c r="BP44">
        <v>-302.89999999999998</v>
      </c>
      <c r="BQ44">
        <v>-280.2</v>
      </c>
      <c r="BR44">
        <v>-220</v>
      </c>
      <c r="BS44">
        <v>-240.9</v>
      </c>
      <c r="BT44">
        <v>-227.7</v>
      </c>
      <c r="BU44">
        <v>-16.8</v>
      </c>
      <c r="BV44">
        <v>100.4</v>
      </c>
      <c r="BW44">
        <v>45.3</v>
      </c>
      <c r="BX44">
        <v>40.5</v>
      </c>
      <c r="BY44">
        <v>19.5</v>
      </c>
      <c r="BZ44">
        <v>53.3</v>
      </c>
      <c r="CA44" s="25">
        <v>-17.100000000000001</v>
      </c>
      <c r="CB44" s="25">
        <v>-3.9</v>
      </c>
      <c r="CC44">
        <v>-0.9</v>
      </c>
      <c r="CD44">
        <v>-40.9</v>
      </c>
      <c r="CE44">
        <v>-48.9</v>
      </c>
      <c r="CF44">
        <v>-43.3</v>
      </c>
      <c r="CG44">
        <v>-95.9</v>
      </c>
      <c r="CH44">
        <v>-71</v>
      </c>
      <c r="CI44">
        <v>-168.7</v>
      </c>
      <c r="CJ44">
        <v>-203.4</v>
      </c>
      <c r="CK44" t="s">
        <v>84</v>
      </c>
    </row>
    <row r="45" spans="1:91" x14ac:dyDescent="0.3">
      <c r="A45" t="s">
        <v>85</v>
      </c>
      <c r="B45" t="s">
        <v>86</v>
      </c>
      <c r="C45">
        <v>-121.2</v>
      </c>
      <c r="D45">
        <v>-134.5</v>
      </c>
      <c r="E45">
        <v>-144.6</v>
      </c>
      <c r="F45">
        <v>-160.30000000000001</v>
      </c>
      <c r="G45">
        <v>-149.69999999999999</v>
      </c>
      <c r="H45">
        <v>-160</v>
      </c>
      <c r="I45">
        <v>-170.4</v>
      </c>
      <c r="J45">
        <v>-182.2</v>
      </c>
      <c r="K45">
        <v>-170.3</v>
      </c>
      <c r="L45">
        <v>-175</v>
      </c>
      <c r="M45">
        <v>-176.8</v>
      </c>
      <c r="N45">
        <v>-176.8</v>
      </c>
      <c r="O45">
        <v>-48.7</v>
      </c>
      <c r="P45">
        <v>-53.5</v>
      </c>
      <c r="Q45">
        <v>-63.4</v>
      </c>
      <c r="R45">
        <v>-67.5</v>
      </c>
      <c r="S45">
        <v>-92.3</v>
      </c>
      <c r="T45">
        <v>-80.099999999999994</v>
      </c>
      <c r="U45">
        <v>-75.7</v>
      </c>
      <c r="V45">
        <v>-82.3</v>
      </c>
      <c r="W45">
        <v>-95.6</v>
      </c>
      <c r="X45">
        <v>-101.4</v>
      </c>
      <c r="Y45">
        <v>-57.3</v>
      </c>
      <c r="Z45">
        <v>27.8</v>
      </c>
      <c r="AA45">
        <v>62.8</v>
      </c>
      <c r="AB45">
        <v>60.5</v>
      </c>
      <c r="AC45">
        <v>59.4</v>
      </c>
      <c r="AD45">
        <v>58.2</v>
      </c>
      <c r="AE45">
        <v>-146.5</v>
      </c>
      <c r="AF45">
        <v>-149</v>
      </c>
      <c r="AG45">
        <v>-148.4</v>
      </c>
      <c r="AH45">
        <v>-140.9</v>
      </c>
      <c r="AI45">
        <v>-154.30000000000001</v>
      </c>
      <c r="AJ45">
        <v>-151.19999999999999</v>
      </c>
      <c r="AK45">
        <v>-150.30000000000001</v>
      </c>
      <c r="AL45">
        <v>-155.9</v>
      </c>
      <c r="AM45">
        <v>-142.1</v>
      </c>
      <c r="AN45">
        <v>-144.30000000000001</v>
      </c>
      <c r="AO45">
        <v>-145.4</v>
      </c>
      <c r="AP45">
        <v>-141.19999999999999</v>
      </c>
      <c r="AQ45">
        <v>-129.69999999999999</v>
      </c>
      <c r="AR45">
        <v>-123.6</v>
      </c>
      <c r="AS45">
        <v>-120.7</v>
      </c>
      <c r="AT45">
        <v>-115.3</v>
      </c>
      <c r="AU45">
        <v>-97.1</v>
      </c>
      <c r="AV45">
        <v>-103.2</v>
      </c>
      <c r="AW45">
        <v>-100.5</v>
      </c>
      <c r="AX45">
        <v>-102.7</v>
      </c>
      <c r="AY45">
        <v>-86.1</v>
      </c>
      <c r="AZ45">
        <v>-86.9</v>
      </c>
      <c r="BA45">
        <v>-89.5</v>
      </c>
      <c r="BB45">
        <v>173.3</v>
      </c>
      <c r="BC45">
        <v>99.8</v>
      </c>
      <c r="BD45">
        <v>95.1</v>
      </c>
      <c r="BE45">
        <v>96.2</v>
      </c>
      <c r="BF45">
        <v>103.4</v>
      </c>
      <c r="BG45">
        <v>96.5</v>
      </c>
      <c r="BH45">
        <v>94.3</v>
      </c>
      <c r="BI45">
        <v>93.3</v>
      </c>
      <c r="BJ45">
        <v>90.4</v>
      </c>
      <c r="BK45">
        <v>-81.599999999999994</v>
      </c>
      <c r="BL45">
        <v>-97</v>
      </c>
      <c r="BM45">
        <v>-99.6</v>
      </c>
      <c r="BN45">
        <v>-101.2</v>
      </c>
      <c r="BO45">
        <v>-45.7</v>
      </c>
      <c r="BP45">
        <v>-51.6</v>
      </c>
      <c r="BQ45">
        <v>-74.099999999999994</v>
      </c>
      <c r="BR45">
        <v>-105.9</v>
      </c>
      <c r="BS45">
        <v>-171.1</v>
      </c>
      <c r="BT45">
        <v>-208.5</v>
      </c>
      <c r="BU45">
        <v>-242.1</v>
      </c>
      <c r="BV45">
        <v>-250.4</v>
      </c>
      <c r="BW45">
        <v>-337.7</v>
      </c>
      <c r="BX45">
        <v>-341.5</v>
      </c>
      <c r="BY45">
        <v>-339.4</v>
      </c>
      <c r="BZ45">
        <v>-346.4</v>
      </c>
      <c r="CA45" s="25">
        <v>-261.10000000000002</v>
      </c>
      <c r="CB45" s="25">
        <v>-267.60000000000002</v>
      </c>
      <c r="CC45">
        <v>-271.2</v>
      </c>
      <c r="CD45">
        <v>-278.5</v>
      </c>
      <c r="CE45">
        <v>-354.2</v>
      </c>
      <c r="CF45">
        <v>-53.2</v>
      </c>
      <c r="CG45">
        <v>-91.7</v>
      </c>
      <c r="CH45">
        <v>-115.6</v>
      </c>
      <c r="CI45">
        <v>-158.30000000000001</v>
      </c>
      <c r="CJ45">
        <v>-177.6</v>
      </c>
      <c r="CK45" t="s">
        <v>86</v>
      </c>
    </row>
    <row r="46" spans="1:91" x14ac:dyDescent="0.3">
      <c r="A46" t="s">
        <v>4</v>
      </c>
      <c r="B46" t="s">
        <v>87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 t="s">
        <v>4</v>
      </c>
      <c r="R46" t="s">
        <v>4</v>
      </c>
      <c r="S46" t="s">
        <v>4</v>
      </c>
      <c r="T46" t="s">
        <v>4</v>
      </c>
      <c r="U46" t="s">
        <v>4</v>
      </c>
      <c r="V46" t="s">
        <v>4</v>
      </c>
      <c r="W46" t="s">
        <v>4</v>
      </c>
      <c r="X46" t="s">
        <v>4</v>
      </c>
      <c r="Y46" t="s">
        <v>4</v>
      </c>
      <c r="Z46" t="s">
        <v>4</v>
      </c>
      <c r="AA46" t="s">
        <v>4</v>
      </c>
      <c r="AB46" t="s">
        <v>4</v>
      </c>
      <c r="AC46" t="s">
        <v>4</v>
      </c>
      <c r="AD46" t="s">
        <v>4</v>
      </c>
      <c r="AE46" t="s">
        <v>4</v>
      </c>
      <c r="AF46" t="s">
        <v>4</v>
      </c>
      <c r="AG46" t="s">
        <v>4</v>
      </c>
      <c r="AH46" t="s">
        <v>4</v>
      </c>
      <c r="AI46" t="s">
        <v>4</v>
      </c>
      <c r="AJ46" t="s">
        <v>4</v>
      </c>
      <c r="AK46" t="s">
        <v>4</v>
      </c>
      <c r="AL46" t="s">
        <v>4</v>
      </c>
      <c r="AM46" t="s">
        <v>4</v>
      </c>
      <c r="AN46" t="s">
        <v>4</v>
      </c>
      <c r="AO46" t="s">
        <v>4</v>
      </c>
      <c r="AP46" t="s">
        <v>4</v>
      </c>
      <c r="AQ46" t="s">
        <v>4</v>
      </c>
      <c r="AR46" t="s">
        <v>4</v>
      </c>
      <c r="AS46" t="s">
        <v>4</v>
      </c>
      <c r="AT46" t="s">
        <v>4</v>
      </c>
      <c r="AU46" t="s">
        <v>4</v>
      </c>
      <c r="AV46" t="s">
        <v>4</v>
      </c>
      <c r="AW46" t="s">
        <v>4</v>
      </c>
      <c r="AX46" t="s">
        <v>4</v>
      </c>
      <c r="AY46" t="s">
        <v>4</v>
      </c>
      <c r="AZ46" t="s">
        <v>4</v>
      </c>
      <c r="BA46" t="s">
        <v>4</v>
      </c>
      <c r="BB46" t="s">
        <v>4</v>
      </c>
      <c r="BC46" t="s">
        <v>4</v>
      </c>
      <c r="BD46" t="s">
        <v>4</v>
      </c>
      <c r="BE46" t="s">
        <v>4</v>
      </c>
      <c r="BF46" t="s">
        <v>4</v>
      </c>
      <c r="BG46" t="s">
        <v>4</v>
      </c>
      <c r="BH46" t="s">
        <v>4</v>
      </c>
      <c r="BI46" t="s">
        <v>4</v>
      </c>
      <c r="BJ46" t="s">
        <v>4</v>
      </c>
      <c r="BK46" t="s">
        <v>4</v>
      </c>
      <c r="BL46" t="s">
        <v>4</v>
      </c>
      <c r="BM46" t="s">
        <v>4</v>
      </c>
      <c r="BN46" t="s">
        <v>4</v>
      </c>
      <c r="BO46" t="s">
        <v>4</v>
      </c>
      <c r="BP46" t="s">
        <v>4</v>
      </c>
      <c r="BQ46" t="s">
        <v>4</v>
      </c>
      <c r="BR46" t="s">
        <v>4</v>
      </c>
      <c r="BS46" t="s">
        <v>4</v>
      </c>
      <c r="BT46" t="s">
        <v>4</v>
      </c>
      <c r="BU46" t="s">
        <v>4</v>
      </c>
      <c r="BV46" t="s">
        <v>4</v>
      </c>
      <c r="BW46" t="s">
        <v>4</v>
      </c>
      <c r="BX46" t="s">
        <v>4</v>
      </c>
      <c r="BY46" t="s">
        <v>4</v>
      </c>
      <c r="BZ46" t="s">
        <v>4</v>
      </c>
      <c r="CA46" s="25" t="s">
        <v>4</v>
      </c>
      <c r="CB46" s="25" t="s">
        <v>4</v>
      </c>
      <c r="CC46" t="s">
        <v>4</v>
      </c>
      <c r="CD46" t="s">
        <v>4</v>
      </c>
      <c r="CE46" t="s">
        <v>4</v>
      </c>
      <c r="CF46" t="s">
        <v>4</v>
      </c>
      <c r="CG46" t="s">
        <v>4</v>
      </c>
      <c r="CH46" t="s">
        <v>4</v>
      </c>
      <c r="CI46" t="s">
        <v>4</v>
      </c>
      <c r="CJ46" t="s">
        <v>4</v>
      </c>
      <c r="CK46" t="s">
        <v>87</v>
      </c>
      <c r="CL46" s="37">
        <f>CL47/CA47</f>
        <v>7.3646496815286636E-2</v>
      </c>
      <c r="CM46" t="s">
        <v>158</v>
      </c>
    </row>
    <row r="47" spans="1:91" x14ac:dyDescent="0.3">
      <c r="A47" t="s">
        <v>88</v>
      </c>
      <c r="B47" t="s">
        <v>78</v>
      </c>
      <c r="C47">
        <v>975.6</v>
      </c>
      <c r="D47">
        <v>1029.7</v>
      </c>
      <c r="E47">
        <v>1014.2</v>
      </c>
      <c r="F47">
        <v>1158.0999999999999</v>
      </c>
      <c r="G47">
        <v>1170.5999999999999</v>
      </c>
      <c r="H47">
        <v>1200.3</v>
      </c>
      <c r="I47">
        <v>1279.9000000000001</v>
      </c>
      <c r="J47">
        <v>1191.3</v>
      </c>
      <c r="K47">
        <v>1171.5</v>
      </c>
      <c r="L47">
        <v>1190.5</v>
      </c>
      <c r="M47">
        <v>1058.3</v>
      </c>
      <c r="N47">
        <v>1102.2</v>
      </c>
      <c r="O47">
        <v>970.5</v>
      </c>
      <c r="P47">
        <v>998.8</v>
      </c>
      <c r="Q47">
        <v>1034.4000000000001</v>
      </c>
      <c r="R47">
        <v>637.29999999999995</v>
      </c>
      <c r="S47">
        <v>673.5</v>
      </c>
      <c r="T47">
        <v>689.9</v>
      </c>
      <c r="U47">
        <v>764.8</v>
      </c>
      <c r="V47">
        <v>941.2</v>
      </c>
      <c r="W47">
        <v>1022.9</v>
      </c>
      <c r="X47">
        <v>1044.2</v>
      </c>
      <c r="Y47">
        <v>1101.5999999999999</v>
      </c>
      <c r="Z47">
        <v>1052.8</v>
      </c>
      <c r="AA47">
        <v>992.1</v>
      </c>
      <c r="AB47">
        <v>1070.3</v>
      </c>
      <c r="AC47">
        <v>1048.3</v>
      </c>
      <c r="AD47">
        <v>1062.8</v>
      </c>
      <c r="AE47">
        <v>1300.4000000000001</v>
      </c>
      <c r="AF47">
        <v>1285.5999999999999</v>
      </c>
      <c r="AG47">
        <v>1281.7</v>
      </c>
      <c r="AH47">
        <v>1296.4000000000001</v>
      </c>
      <c r="AI47">
        <v>1350.3</v>
      </c>
      <c r="AJ47">
        <v>1329.8</v>
      </c>
      <c r="AK47">
        <v>1333</v>
      </c>
      <c r="AL47">
        <v>1349.4</v>
      </c>
      <c r="AM47">
        <v>1318.2</v>
      </c>
      <c r="AN47">
        <v>1398.6</v>
      </c>
      <c r="AO47">
        <v>1477.6</v>
      </c>
      <c r="AP47">
        <v>1458.5</v>
      </c>
      <c r="AQ47">
        <v>1349.1</v>
      </c>
      <c r="AR47">
        <v>1367</v>
      </c>
      <c r="AS47">
        <v>1373.5</v>
      </c>
      <c r="AT47">
        <v>1230.2</v>
      </c>
      <c r="AU47">
        <v>1317.6</v>
      </c>
      <c r="AV47">
        <v>1324.4</v>
      </c>
      <c r="AW47">
        <v>1304</v>
      </c>
      <c r="AX47">
        <v>1287.0999999999999</v>
      </c>
      <c r="AY47">
        <v>1363.4</v>
      </c>
      <c r="AZ47">
        <v>1350.4</v>
      </c>
      <c r="BA47">
        <v>1336.1</v>
      </c>
      <c r="BB47">
        <v>1168.4000000000001</v>
      </c>
      <c r="BC47">
        <v>1262.0999999999999</v>
      </c>
      <c r="BD47">
        <v>1366.1</v>
      </c>
      <c r="BE47">
        <v>1338.6</v>
      </c>
      <c r="BF47">
        <v>1305.7</v>
      </c>
      <c r="BG47">
        <v>1223.0999999999999</v>
      </c>
      <c r="BH47">
        <v>1225.5</v>
      </c>
      <c r="BI47">
        <v>1275.0999999999999</v>
      </c>
      <c r="BJ47">
        <v>1343.6</v>
      </c>
      <c r="BK47">
        <v>1238.0999999999999</v>
      </c>
      <c r="BL47">
        <v>1171.3</v>
      </c>
      <c r="BM47">
        <v>1875.3</v>
      </c>
      <c r="BN47">
        <v>1758</v>
      </c>
      <c r="BO47">
        <v>2021.9</v>
      </c>
      <c r="BP47">
        <v>2361.3000000000002</v>
      </c>
      <c r="BQ47">
        <v>2292.1999999999998</v>
      </c>
      <c r="BR47">
        <v>2260.8000000000002</v>
      </c>
      <c r="BS47">
        <v>2400.4</v>
      </c>
      <c r="BT47">
        <v>2615</v>
      </c>
      <c r="BU47">
        <v>2457.1</v>
      </c>
      <c r="BV47">
        <v>2333.6999999999998</v>
      </c>
      <c r="BW47">
        <v>2373.9</v>
      </c>
      <c r="BX47">
        <v>2422.1</v>
      </c>
      <c r="BY47">
        <v>2531.6</v>
      </c>
      <c r="BZ47">
        <v>2640.8</v>
      </c>
      <c r="CA47" s="25">
        <v>2763.2</v>
      </c>
      <c r="CB47" s="25">
        <v>2862.9</v>
      </c>
      <c r="CC47">
        <v>2888.2</v>
      </c>
      <c r="CD47">
        <v>2984.6</v>
      </c>
      <c r="CE47">
        <v>2966.7</v>
      </c>
      <c r="CF47">
        <v>2696.1</v>
      </c>
      <c r="CG47">
        <v>2849.1</v>
      </c>
      <c r="CH47">
        <v>2921.7</v>
      </c>
      <c r="CI47">
        <v>3202.8</v>
      </c>
      <c r="CJ47">
        <v>3561.2</v>
      </c>
      <c r="CK47" t="s">
        <v>78</v>
      </c>
      <c r="CL47">
        <f>CE47-CA47</f>
        <v>203.5</v>
      </c>
      <c r="CM47">
        <v>78.430000000000007</v>
      </c>
    </row>
    <row r="48" spans="1:91" x14ac:dyDescent="0.3">
      <c r="A48" t="s">
        <v>89</v>
      </c>
      <c r="B48" t="s">
        <v>80</v>
      </c>
      <c r="C48">
        <v>715.8</v>
      </c>
      <c r="D48">
        <v>778.1</v>
      </c>
      <c r="E48">
        <v>758.2</v>
      </c>
      <c r="F48">
        <v>875.3</v>
      </c>
      <c r="G48">
        <v>880.7</v>
      </c>
      <c r="H48">
        <v>902.6</v>
      </c>
      <c r="I48">
        <v>969.3</v>
      </c>
      <c r="J48">
        <v>905.3</v>
      </c>
      <c r="K48">
        <v>874.9</v>
      </c>
      <c r="L48">
        <v>897.4</v>
      </c>
      <c r="M48">
        <v>791.4</v>
      </c>
      <c r="N48">
        <v>848.3</v>
      </c>
      <c r="O48">
        <v>729.1</v>
      </c>
      <c r="P48">
        <v>768</v>
      </c>
      <c r="Q48">
        <v>815.5</v>
      </c>
      <c r="R48">
        <v>499.5</v>
      </c>
      <c r="S48">
        <v>537.70000000000005</v>
      </c>
      <c r="T48">
        <v>535.5</v>
      </c>
      <c r="U48">
        <v>601.20000000000005</v>
      </c>
      <c r="V48">
        <v>749.2</v>
      </c>
      <c r="W48">
        <v>831</v>
      </c>
      <c r="X48">
        <v>848</v>
      </c>
      <c r="Y48">
        <v>892.8</v>
      </c>
      <c r="Z48">
        <v>834.8</v>
      </c>
      <c r="AA48">
        <v>779.8</v>
      </c>
      <c r="AB48">
        <v>857.9</v>
      </c>
      <c r="AC48">
        <v>857.2</v>
      </c>
      <c r="AD48">
        <v>841.8</v>
      </c>
      <c r="AE48">
        <v>1065.4000000000001</v>
      </c>
      <c r="AF48">
        <v>1040.0999999999999</v>
      </c>
      <c r="AG48">
        <v>1030.7</v>
      </c>
      <c r="AH48">
        <v>1044.5999999999999</v>
      </c>
      <c r="AI48">
        <v>1085.8</v>
      </c>
      <c r="AJ48">
        <v>1067.4000000000001</v>
      </c>
      <c r="AK48">
        <v>1071.0999999999999</v>
      </c>
      <c r="AL48">
        <v>1082.5</v>
      </c>
      <c r="AM48">
        <v>1038.0999999999999</v>
      </c>
      <c r="AN48">
        <v>1103.0999999999999</v>
      </c>
      <c r="AO48">
        <v>1183.3</v>
      </c>
      <c r="AP48">
        <v>1165.9000000000001</v>
      </c>
      <c r="AQ48">
        <v>1053.0999999999999</v>
      </c>
      <c r="AR48">
        <v>1071.0999999999999</v>
      </c>
      <c r="AS48">
        <v>1086.3</v>
      </c>
      <c r="AT48">
        <v>973.5</v>
      </c>
      <c r="AU48">
        <v>1047.4000000000001</v>
      </c>
      <c r="AV48">
        <v>1057</v>
      </c>
      <c r="AW48">
        <v>1044.5999999999999</v>
      </c>
      <c r="AX48">
        <v>1035.9000000000001</v>
      </c>
      <c r="AY48">
        <v>1160.3</v>
      </c>
      <c r="AZ48">
        <v>1140.9000000000001</v>
      </c>
      <c r="BA48">
        <v>1116</v>
      </c>
      <c r="BB48">
        <v>946</v>
      </c>
      <c r="BC48">
        <v>1058.9000000000001</v>
      </c>
      <c r="BD48">
        <v>1148.5</v>
      </c>
      <c r="BE48">
        <v>1122.9000000000001</v>
      </c>
      <c r="BF48">
        <v>1090.3</v>
      </c>
      <c r="BG48">
        <v>1033.8</v>
      </c>
      <c r="BH48">
        <v>1025.5</v>
      </c>
      <c r="BI48">
        <v>1089.3</v>
      </c>
      <c r="BJ48">
        <v>1130.9000000000001</v>
      </c>
      <c r="BK48">
        <v>1061.3</v>
      </c>
      <c r="BL48">
        <v>990.8</v>
      </c>
      <c r="BM48">
        <v>1638</v>
      </c>
      <c r="BN48">
        <v>1518.3</v>
      </c>
      <c r="BO48">
        <v>1761.8</v>
      </c>
      <c r="BP48">
        <v>2069.8000000000002</v>
      </c>
      <c r="BQ48">
        <v>1989.9</v>
      </c>
      <c r="BR48">
        <v>1922.7</v>
      </c>
      <c r="BS48">
        <v>1976</v>
      </c>
      <c r="BT48">
        <v>2193.1</v>
      </c>
      <c r="BU48">
        <v>2053.6999999999998</v>
      </c>
      <c r="BV48">
        <v>1915.9</v>
      </c>
      <c r="BW48">
        <v>1936.5</v>
      </c>
      <c r="BX48">
        <v>1991.7</v>
      </c>
      <c r="BY48">
        <v>2090.3000000000002</v>
      </c>
      <c r="BZ48">
        <v>2163</v>
      </c>
      <c r="CA48" s="25">
        <v>2236.1999999999998</v>
      </c>
      <c r="CB48" s="25">
        <v>2310.6</v>
      </c>
      <c r="CC48">
        <v>2349.1</v>
      </c>
      <c r="CD48">
        <v>2418.9</v>
      </c>
      <c r="CE48">
        <v>2404.1</v>
      </c>
      <c r="CF48">
        <v>2181.6</v>
      </c>
      <c r="CG48">
        <v>2310.6</v>
      </c>
      <c r="CH48">
        <v>2343.6</v>
      </c>
      <c r="CI48">
        <v>2564.6</v>
      </c>
      <c r="CJ48">
        <v>2823.2</v>
      </c>
      <c r="CK48" t="s">
        <v>80</v>
      </c>
      <c r="CM48" s="36">
        <v>0.38500000000000001</v>
      </c>
    </row>
    <row r="49" spans="1:112" x14ac:dyDescent="0.3">
      <c r="A49" t="s">
        <v>90</v>
      </c>
      <c r="B49" t="s">
        <v>84</v>
      </c>
      <c r="C49">
        <v>-40.799999999999997</v>
      </c>
      <c r="D49">
        <v>-25.2</v>
      </c>
      <c r="E49">
        <v>-39</v>
      </c>
      <c r="F49">
        <v>-39.1</v>
      </c>
      <c r="G49">
        <v>-29.3</v>
      </c>
      <c r="H49">
        <v>-54.2</v>
      </c>
      <c r="I49">
        <v>-36.9</v>
      </c>
      <c r="J49">
        <v>-7.4</v>
      </c>
      <c r="K49">
        <v>-45.4</v>
      </c>
      <c r="L49">
        <v>-45.6</v>
      </c>
      <c r="M49">
        <v>-19.600000000000001</v>
      </c>
      <c r="N49">
        <v>-63.9</v>
      </c>
      <c r="O49">
        <v>-120.7</v>
      </c>
      <c r="P49">
        <v>-151.6</v>
      </c>
      <c r="Q49">
        <v>-60.4</v>
      </c>
      <c r="R49">
        <v>193.3</v>
      </c>
      <c r="S49">
        <v>92</v>
      </c>
      <c r="T49">
        <v>7.3</v>
      </c>
      <c r="U49">
        <v>-20.5</v>
      </c>
      <c r="V49">
        <v>-68.3</v>
      </c>
      <c r="W49">
        <v>-47.1</v>
      </c>
      <c r="X49">
        <v>-36.4</v>
      </c>
      <c r="Y49">
        <v>-18.100000000000001</v>
      </c>
      <c r="Z49">
        <v>-88.9</v>
      </c>
      <c r="AA49">
        <v>-141.6</v>
      </c>
      <c r="AB49">
        <v>-83</v>
      </c>
      <c r="AC49">
        <v>-35.700000000000003</v>
      </c>
      <c r="AD49">
        <v>-11.8</v>
      </c>
      <c r="AE49">
        <v>-31.3</v>
      </c>
      <c r="AF49">
        <v>18.3</v>
      </c>
      <c r="AG49">
        <v>-24.9</v>
      </c>
      <c r="AH49">
        <v>-7.9</v>
      </c>
      <c r="AI49">
        <v>22.7</v>
      </c>
      <c r="AJ49">
        <v>30.7</v>
      </c>
      <c r="AK49">
        <v>8.1</v>
      </c>
      <c r="AL49">
        <v>-5.9</v>
      </c>
      <c r="AM49">
        <v>-53.4</v>
      </c>
      <c r="AN49">
        <v>-6.5</v>
      </c>
      <c r="AO49">
        <v>23.4</v>
      </c>
      <c r="AP49">
        <v>43.9</v>
      </c>
      <c r="AQ49">
        <v>79.3</v>
      </c>
      <c r="AR49">
        <v>24.3</v>
      </c>
      <c r="AS49">
        <v>58</v>
      </c>
      <c r="AT49">
        <v>70</v>
      </c>
      <c r="AU49">
        <v>68.7</v>
      </c>
      <c r="AV49">
        <v>-29.1</v>
      </c>
      <c r="AW49">
        <v>-2.2999999999999998</v>
      </c>
      <c r="AX49">
        <v>-16.399999999999999</v>
      </c>
      <c r="AY49">
        <v>-48.2</v>
      </c>
      <c r="AZ49">
        <v>-36</v>
      </c>
      <c r="BA49">
        <v>-45</v>
      </c>
      <c r="BB49">
        <v>-61.1</v>
      </c>
      <c r="BC49">
        <v>-58.4</v>
      </c>
      <c r="BD49">
        <v>-87.4</v>
      </c>
      <c r="BE49">
        <v>-38.6</v>
      </c>
      <c r="BF49">
        <v>-19.7</v>
      </c>
      <c r="BG49">
        <v>-10.8</v>
      </c>
      <c r="BH49">
        <v>0.9</v>
      </c>
      <c r="BI49">
        <v>27.5</v>
      </c>
      <c r="BJ49">
        <v>-11</v>
      </c>
      <c r="BK49">
        <v>65.8</v>
      </c>
      <c r="BL49">
        <v>44.5</v>
      </c>
      <c r="BM49">
        <v>-48.5</v>
      </c>
      <c r="BN49">
        <v>-128.69999999999999</v>
      </c>
      <c r="BO49">
        <v>-225.2</v>
      </c>
      <c r="BP49">
        <v>-302.89999999999998</v>
      </c>
      <c r="BQ49">
        <v>-280.2</v>
      </c>
      <c r="BR49">
        <v>-220</v>
      </c>
      <c r="BS49">
        <v>-240.9</v>
      </c>
      <c r="BT49">
        <v>-227.7</v>
      </c>
      <c r="BU49">
        <v>-16.8</v>
      </c>
      <c r="BV49">
        <v>100.4</v>
      </c>
      <c r="BW49">
        <v>45.3</v>
      </c>
      <c r="BX49">
        <v>40.5</v>
      </c>
      <c r="BY49">
        <v>19.5</v>
      </c>
      <c r="BZ49">
        <v>53.3</v>
      </c>
      <c r="CA49" s="25">
        <v>-17.100000000000001</v>
      </c>
      <c r="CB49" s="25">
        <v>-3.9</v>
      </c>
      <c r="CC49">
        <v>-0.9</v>
      </c>
      <c r="CD49">
        <v>-40.9</v>
      </c>
      <c r="CE49">
        <v>-48.9</v>
      </c>
      <c r="CF49">
        <v>-43.3</v>
      </c>
      <c r="CG49">
        <v>-95.9</v>
      </c>
      <c r="CH49">
        <v>-71</v>
      </c>
      <c r="CI49">
        <v>-168.7</v>
      </c>
      <c r="CJ49">
        <v>-203.4</v>
      </c>
      <c r="CK49" t="s">
        <v>84</v>
      </c>
    </row>
    <row r="50" spans="1:112" x14ac:dyDescent="0.3">
      <c r="A50" t="s">
        <v>91</v>
      </c>
      <c r="B50" t="s">
        <v>86</v>
      </c>
      <c r="C50">
        <v>-88.1</v>
      </c>
      <c r="D50">
        <v>-99.2</v>
      </c>
      <c r="E50">
        <v>-108.8</v>
      </c>
      <c r="F50">
        <v>-124.5</v>
      </c>
      <c r="G50">
        <v>-117.3</v>
      </c>
      <c r="H50">
        <v>-127.9</v>
      </c>
      <c r="I50">
        <v>-137.19999999999999</v>
      </c>
      <c r="J50">
        <v>-147</v>
      </c>
      <c r="K50">
        <v>-134</v>
      </c>
      <c r="L50">
        <v>-136.6</v>
      </c>
      <c r="M50">
        <v>-137.19999999999999</v>
      </c>
      <c r="N50">
        <v>-136.80000000000001</v>
      </c>
      <c r="O50">
        <v>-22</v>
      </c>
      <c r="P50">
        <v>-26.4</v>
      </c>
      <c r="Q50">
        <v>-34.9</v>
      </c>
      <c r="R50">
        <v>-37.299999999999997</v>
      </c>
      <c r="S50">
        <v>-56.2</v>
      </c>
      <c r="T50">
        <v>-43.2</v>
      </c>
      <c r="U50">
        <v>-39</v>
      </c>
      <c r="V50">
        <v>-45.6</v>
      </c>
      <c r="W50">
        <v>-59.4</v>
      </c>
      <c r="X50">
        <v>-65.8</v>
      </c>
      <c r="Y50">
        <v>-25.7</v>
      </c>
      <c r="Z50">
        <v>52.1</v>
      </c>
      <c r="AA50">
        <v>86.9</v>
      </c>
      <c r="AB50">
        <v>86.4</v>
      </c>
      <c r="AC50">
        <v>87</v>
      </c>
      <c r="AD50">
        <v>87.6</v>
      </c>
      <c r="AE50">
        <v>-98</v>
      </c>
      <c r="AF50">
        <v>-99.7</v>
      </c>
      <c r="AG50">
        <v>-98.7</v>
      </c>
      <c r="AH50">
        <v>-92.1</v>
      </c>
      <c r="AI50">
        <v>-105.5</v>
      </c>
      <c r="AJ50">
        <v>-103.7</v>
      </c>
      <c r="AK50">
        <v>-103.6</v>
      </c>
      <c r="AL50">
        <v>-109.3</v>
      </c>
      <c r="AM50">
        <v>-96.8</v>
      </c>
      <c r="AN50">
        <v>-98.3</v>
      </c>
      <c r="AO50">
        <v>-98.2</v>
      </c>
      <c r="AP50">
        <v>-92.8</v>
      </c>
      <c r="AQ50">
        <v>-80.7</v>
      </c>
      <c r="AR50">
        <v>-74.099999999999994</v>
      </c>
      <c r="AS50">
        <v>-71.099999999999994</v>
      </c>
      <c r="AT50">
        <v>-66.8</v>
      </c>
      <c r="AU50">
        <v>-52.6</v>
      </c>
      <c r="AV50">
        <v>-60.5</v>
      </c>
      <c r="AW50">
        <v>-59.5</v>
      </c>
      <c r="AX50">
        <v>-63</v>
      </c>
      <c r="AY50">
        <v>-49.5</v>
      </c>
      <c r="AZ50">
        <v>-50.9</v>
      </c>
      <c r="BA50">
        <v>-54.4</v>
      </c>
      <c r="BB50">
        <v>181.5</v>
      </c>
      <c r="BC50">
        <v>111.4</v>
      </c>
      <c r="BD50">
        <v>106.7</v>
      </c>
      <c r="BE50">
        <v>109.7</v>
      </c>
      <c r="BF50">
        <v>120.1</v>
      </c>
      <c r="BG50">
        <v>124.3</v>
      </c>
      <c r="BH50">
        <v>128.5</v>
      </c>
      <c r="BI50">
        <v>133.1</v>
      </c>
      <c r="BJ50">
        <v>134.30000000000001</v>
      </c>
      <c r="BK50">
        <v>-17.600000000000001</v>
      </c>
      <c r="BL50">
        <v>-29.4</v>
      </c>
      <c r="BM50">
        <v>-30.8</v>
      </c>
      <c r="BN50">
        <v>-32.6</v>
      </c>
      <c r="BO50">
        <v>13.4</v>
      </c>
      <c r="BP50">
        <v>8.1999999999999993</v>
      </c>
      <c r="BQ50">
        <v>-11.1</v>
      </c>
      <c r="BR50">
        <v>-38.4</v>
      </c>
      <c r="BS50">
        <v>-97.2</v>
      </c>
      <c r="BT50">
        <v>-129.5</v>
      </c>
      <c r="BU50">
        <v>-158.19999999999999</v>
      </c>
      <c r="BV50">
        <v>-166</v>
      </c>
      <c r="BW50">
        <v>-243.8</v>
      </c>
      <c r="BX50">
        <v>-248.1</v>
      </c>
      <c r="BY50">
        <v>-245.8</v>
      </c>
      <c r="BZ50">
        <v>-252.3</v>
      </c>
      <c r="CA50" s="25">
        <v>-163.80000000000001</v>
      </c>
      <c r="CB50" s="25">
        <v>-168</v>
      </c>
      <c r="CC50">
        <v>-169</v>
      </c>
      <c r="CD50">
        <v>-174.7</v>
      </c>
      <c r="CE50">
        <v>-245.4</v>
      </c>
      <c r="CF50">
        <v>28</v>
      </c>
      <c r="CG50">
        <v>-4.0999999999999996</v>
      </c>
      <c r="CH50">
        <v>-22.9</v>
      </c>
      <c r="CI50">
        <v>-63.1</v>
      </c>
      <c r="CJ50">
        <v>-77.099999999999994</v>
      </c>
      <c r="CK50" t="s">
        <v>86</v>
      </c>
    </row>
    <row r="51" spans="1:112" x14ac:dyDescent="0.3">
      <c r="A51" t="s">
        <v>4</v>
      </c>
      <c r="B51" t="s">
        <v>92</v>
      </c>
      <c r="C5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 t="s">
        <v>4</v>
      </c>
      <c r="S51" t="s">
        <v>4</v>
      </c>
      <c r="T51" t="s">
        <v>4</v>
      </c>
      <c r="U51" t="s">
        <v>4</v>
      </c>
      <c r="V51" t="s">
        <v>4</v>
      </c>
      <c r="W51" t="s">
        <v>4</v>
      </c>
      <c r="X51" t="s">
        <v>4</v>
      </c>
      <c r="Y51" t="s">
        <v>4</v>
      </c>
      <c r="Z51" t="s">
        <v>4</v>
      </c>
      <c r="AA51" t="s">
        <v>4</v>
      </c>
      <c r="AB51" t="s">
        <v>4</v>
      </c>
      <c r="AC51" t="s">
        <v>4</v>
      </c>
      <c r="AD51" t="s">
        <v>4</v>
      </c>
      <c r="AE51" t="s">
        <v>4</v>
      </c>
      <c r="AF51" t="s">
        <v>4</v>
      </c>
      <c r="AG51" t="s">
        <v>4</v>
      </c>
      <c r="AH51" t="s">
        <v>4</v>
      </c>
      <c r="AI51" t="s">
        <v>4</v>
      </c>
      <c r="AJ51" t="s">
        <v>4</v>
      </c>
      <c r="AK51" t="s">
        <v>4</v>
      </c>
      <c r="AL51" t="s">
        <v>4</v>
      </c>
      <c r="AM51" t="s">
        <v>4</v>
      </c>
      <c r="AN51" t="s">
        <v>4</v>
      </c>
      <c r="AO51" t="s">
        <v>4</v>
      </c>
      <c r="AP51" t="s">
        <v>4</v>
      </c>
      <c r="AQ51" t="s">
        <v>4</v>
      </c>
      <c r="AR51" t="s">
        <v>4</v>
      </c>
      <c r="AS51" t="s">
        <v>4</v>
      </c>
      <c r="AT51" t="s">
        <v>4</v>
      </c>
      <c r="AU51" t="s">
        <v>4</v>
      </c>
      <c r="AV51" t="s">
        <v>4</v>
      </c>
      <c r="AW51" t="s">
        <v>4</v>
      </c>
      <c r="AX51" t="s">
        <v>4</v>
      </c>
      <c r="AY51" t="s">
        <v>4</v>
      </c>
      <c r="AZ51" t="s">
        <v>4</v>
      </c>
      <c r="BA51" t="s">
        <v>4</v>
      </c>
      <c r="BB51" t="s">
        <v>4</v>
      </c>
      <c r="BC51" t="s">
        <v>4</v>
      </c>
      <c r="BD51" t="s">
        <v>4</v>
      </c>
      <c r="BE51" t="s">
        <v>4</v>
      </c>
      <c r="BF51" t="s">
        <v>4</v>
      </c>
      <c r="BG51" t="s">
        <v>4</v>
      </c>
      <c r="BH51" t="s">
        <v>4</v>
      </c>
      <c r="BI51" t="s">
        <v>4</v>
      </c>
      <c r="BJ51" t="s">
        <v>4</v>
      </c>
      <c r="BK51" t="s">
        <v>4</v>
      </c>
      <c r="BL51" t="s">
        <v>4</v>
      </c>
      <c r="BM51" t="s">
        <v>4</v>
      </c>
      <c r="BN51" t="s">
        <v>4</v>
      </c>
      <c r="BO51" t="s">
        <v>4</v>
      </c>
      <c r="BP51" t="s">
        <v>4</v>
      </c>
      <c r="BQ51" t="s">
        <v>4</v>
      </c>
      <c r="BR51" t="s">
        <v>4</v>
      </c>
      <c r="BS51" t="s">
        <v>4</v>
      </c>
      <c r="BT51" t="s">
        <v>4</v>
      </c>
      <c r="BU51" t="s">
        <v>4</v>
      </c>
      <c r="BV51" t="s">
        <v>4</v>
      </c>
      <c r="BW51" t="s">
        <v>4</v>
      </c>
      <c r="BX51" t="s">
        <v>4</v>
      </c>
      <c r="BY51" t="s">
        <v>4</v>
      </c>
      <c r="BZ51" t="s">
        <v>4</v>
      </c>
      <c r="CA51" s="25" t="s">
        <v>4</v>
      </c>
      <c r="CB51" s="25" t="s">
        <v>4</v>
      </c>
      <c r="CC51" t="s">
        <v>4</v>
      </c>
      <c r="CD51" t="s">
        <v>4</v>
      </c>
      <c r="CE51" t="s">
        <v>4</v>
      </c>
      <c r="CF51" t="s">
        <v>4</v>
      </c>
      <c r="CG51" t="s">
        <v>4</v>
      </c>
      <c r="CH51" t="s">
        <v>4</v>
      </c>
      <c r="CI51" t="s">
        <v>4</v>
      </c>
      <c r="CJ51" t="s">
        <v>4</v>
      </c>
      <c r="CK51" t="s">
        <v>92</v>
      </c>
    </row>
    <row r="52" spans="1:112" x14ac:dyDescent="0.3">
      <c r="A52" t="s">
        <v>93</v>
      </c>
      <c r="B52" s="2" t="s">
        <v>94</v>
      </c>
      <c r="C52" s="2">
        <v>7948.1</v>
      </c>
      <c r="D52" s="2">
        <v>8047.7</v>
      </c>
      <c r="E52" s="2">
        <v>8013.1</v>
      </c>
      <c r="F52" s="2">
        <v>8214.9</v>
      </c>
      <c r="G52" s="2">
        <v>8319.6</v>
      </c>
      <c r="H52" s="2">
        <v>8292.4</v>
      </c>
      <c r="I52" s="2">
        <v>8407.2999999999993</v>
      </c>
      <c r="J52" s="2">
        <v>8449.5</v>
      </c>
      <c r="K52" s="2">
        <v>8497.5</v>
      </c>
      <c r="L52" s="2">
        <v>8508.9</v>
      </c>
      <c r="M52" s="2">
        <v>8381.9</v>
      </c>
      <c r="N52" s="2">
        <v>8465.7000000000007</v>
      </c>
      <c r="O52" s="2">
        <v>8421.5</v>
      </c>
      <c r="P52" s="2">
        <v>8402.2000000000007</v>
      </c>
      <c r="Q52" s="2">
        <v>8495.5</v>
      </c>
      <c r="R52" s="2">
        <v>8175.6</v>
      </c>
      <c r="S52" s="2">
        <v>7715.4</v>
      </c>
      <c r="T52" s="2">
        <v>7705.4</v>
      </c>
      <c r="U52" s="2">
        <v>7752</v>
      </c>
      <c r="V52" s="2">
        <v>7949.3</v>
      </c>
      <c r="W52" s="2">
        <v>8018.2</v>
      </c>
      <c r="X52" s="2">
        <v>8084.1</v>
      </c>
      <c r="Y52" s="2">
        <v>8220.7000000000007</v>
      </c>
      <c r="Z52" s="2">
        <v>8151.9</v>
      </c>
      <c r="AA52" s="2">
        <v>8205.7000000000007</v>
      </c>
      <c r="AB52" s="2">
        <v>8357</v>
      </c>
      <c r="AC52" s="2">
        <v>8378.1</v>
      </c>
      <c r="AD52" s="2">
        <v>8416</v>
      </c>
      <c r="AE52" s="2">
        <v>8629.5</v>
      </c>
      <c r="AF52" s="2">
        <v>8684.9</v>
      </c>
      <c r="AG52" s="2">
        <v>8569.7000000000007</v>
      </c>
      <c r="AH52" s="2">
        <v>8710.2999999999993</v>
      </c>
      <c r="AI52" s="2">
        <v>8830</v>
      </c>
      <c r="AJ52" s="2">
        <v>8884.9</v>
      </c>
      <c r="AK52" s="2">
        <v>8829.7999999999993</v>
      </c>
      <c r="AL52" s="2">
        <v>8875.7000000000007</v>
      </c>
      <c r="AM52" s="2">
        <v>8945.4</v>
      </c>
      <c r="AN52" s="2">
        <v>9076.4</v>
      </c>
      <c r="AO52" s="2">
        <v>9238.6</v>
      </c>
      <c r="AP52" s="2">
        <v>9362.4</v>
      </c>
      <c r="AQ52" s="2">
        <v>9443.5</v>
      </c>
      <c r="AR52" s="2">
        <v>9408.2000000000007</v>
      </c>
      <c r="AS52" s="2">
        <v>9486.7999999999993</v>
      </c>
      <c r="AT52" s="2">
        <v>9476.4</v>
      </c>
      <c r="AU52" s="2">
        <v>9543.2000000000007</v>
      </c>
      <c r="AV52" s="2">
        <v>9420.2000000000007</v>
      </c>
      <c r="AW52" s="2">
        <v>9524</v>
      </c>
      <c r="AX52" s="2">
        <v>9569.7000000000007</v>
      </c>
      <c r="AY52" s="2">
        <v>9665.2000000000007</v>
      </c>
      <c r="AZ52" s="2">
        <v>9770.9</v>
      </c>
      <c r="BA52" s="2">
        <v>9772.4</v>
      </c>
      <c r="BB52" s="2">
        <v>9877.2000000000007</v>
      </c>
      <c r="BC52" s="2">
        <v>10008.700000000001</v>
      </c>
      <c r="BD52" s="2">
        <v>10037.700000000001</v>
      </c>
      <c r="BE52" s="2">
        <v>10196.799999999999</v>
      </c>
      <c r="BF52" s="2">
        <v>10302</v>
      </c>
      <c r="BG52" s="2">
        <v>10312.9</v>
      </c>
      <c r="BH52" s="2">
        <v>10356</v>
      </c>
      <c r="BI52" s="2">
        <v>10418.200000000001</v>
      </c>
      <c r="BJ52" s="2">
        <v>10491.1</v>
      </c>
      <c r="BK52" s="2">
        <v>10357.4</v>
      </c>
      <c r="BL52" s="2">
        <v>9195.5</v>
      </c>
      <c r="BM52" s="2">
        <v>9879</v>
      </c>
      <c r="BN52" s="2">
        <v>10406.200000000001</v>
      </c>
      <c r="BO52" s="2">
        <v>10601.8</v>
      </c>
      <c r="BP52" s="2">
        <v>10768.2</v>
      </c>
      <c r="BQ52" s="2">
        <v>10951.5</v>
      </c>
      <c r="BR52" s="2">
        <v>11091.9</v>
      </c>
      <c r="BS52" s="2">
        <v>11113.8</v>
      </c>
      <c r="BT52" s="2">
        <v>11130.6</v>
      </c>
      <c r="BU52" s="2">
        <v>11268.1</v>
      </c>
      <c r="BV52" s="2">
        <v>11265</v>
      </c>
      <c r="BW52" s="2">
        <v>11382.9</v>
      </c>
      <c r="BX52" s="2">
        <v>11418.2</v>
      </c>
      <c r="BY52" s="24">
        <v>11528.1</v>
      </c>
      <c r="BZ52" s="24">
        <v>11754.7</v>
      </c>
      <c r="CA52" s="25">
        <v>11933.2</v>
      </c>
      <c r="CB52" s="25">
        <v>12069.9</v>
      </c>
      <c r="CC52" s="27">
        <v>12130.1</v>
      </c>
      <c r="CD52" s="2">
        <v>12252.8</v>
      </c>
      <c r="CE52" s="35">
        <v>12272.5</v>
      </c>
      <c r="CF52" s="35">
        <v>12193.5</v>
      </c>
      <c r="CG52" s="35">
        <v>12279.3</v>
      </c>
      <c r="CH52" s="2">
        <v>12462.1</v>
      </c>
      <c r="CI52" s="2">
        <v>12513.7</v>
      </c>
      <c r="CJ52" s="52">
        <v>12635</v>
      </c>
      <c r="CK52" s="2" t="s">
        <v>94</v>
      </c>
    </row>
    <row r="53" spans="1:112" x14ac:dyDescent="0.3">
      <c r="A53" t="s">
        <v>95</v>
      </c>
      <c r="B53" t="s">
        <v>96</v>
      </c>
      <c r="C53">
        <v>1013.8</v>
      </c>
      <c r="D53">
        <v>1023</v>
      </c>
      <c r="E53">
        <v>1033.0999999999999</v>
      </c>
      <c r="F53">
        <v>1043.4000000000001</v>
      </c>
      <c r="G53">
        <v>1054.5999999999999</v>
      </c>
      <c r="H53">
        <v>1066.2</v>
      </c>
      <c r="I53">
        <v>1078</v>
      </c>
      <c r="J53">
        <v>1090.0999999999999</v>
      </c>
      <c r="K53">
        <v>1102</v>
      </c>
      <c r="L53">
        <v>1113.0999999999999</v>
      </c>
      <c r="M53">
        <v>1123.5999999999999</v>
      </c>
      <c r="N53">
        <v>1133.7</v>
      </c>
      <c r="O53">
        <v>1143.5999999999999</v>
      </c>
      <c r="P53">
        <v>1153.8</v>
      </c>
      <c r="Q53">
        <v>1163.0999999999999</v>
      </c>
      <c r="R53">
        <v>1170.4000000000001</v>
      </c>
      <c r="S53">
        <v>1174.4000000000001</v>
      </c>
      <c r="T53">
        <v>1175.8</v>
      </c>
      <c r="U53">
        <v>1177</v>
      </c>
      <c r="V53">
        <v>1179</v>
      </c>
      <c r="W53">
        <v>1181.8</v>
      </c>
      <c r="X53">
        <v>1185.3</v>
      </c>
      <c r="Y53">
        <v>1190.5</v>
      </c>
      <c r="Z53">
        <v>1197.2</v>
      </c>
      <c r="AA53">
        <v>1205</v>
      </c>
      <c r="AB53">
        <v>1213.2</v>
      </c>
      <c r="AC53">
        <v>1222.5</v>
      </c>
      <c r="AD53">
        <v>1232.9000000000001</v>
      </c>
      <c r="AE53">
        <v>1243.5</v>
      </c>
      <c r="AF53">
        <v>1254.5</v>
      </c>
      <c r="AG53">
        <v>1265.4000000000001</v>
      </c>
      <c r="AH53">
        <v>1276.2</v>
      </c>
      <c r="AI53">
        <v>1287.7</v>
      </c>
      <c r="AJ53">
        <v>1299.2</v>
      </c>
      <c r="AK53">
        <v>1310.3</v>
      </c>
      <c r="AL53">
        <v>1322.1</v>
      </c>
      <c r="AM53">
        <v>1334.6</v>
      </c>
      <c r="AN53">
        <v>1347.7</v>
      </c>
      <c r="AO53">
        <v>1361.6</v>
      </c>
      <c r="AP53">
        <v>1375.4</v>
      </c>
      <c r="AQ53">
        <v>1388.1</v>
      </c>
      <c r="AR53">
        <v>1400.2</v>
      </c>
      <c r="AS53">
        <v>1412.4</v>
      </c>
      <c r="AT53">
        <v>1424.8</v>
      </c>
      <c r="AU53">
        <v>1437.2</v>
      </c>
      <c r="AV53">
        <v>1449.8</v>
      </c>
      <c r="AW53">
        <v>1462.4</v>
      </c>
      <c r="AX53">
        <v>1475</v>
      </c>
      <c r="AY53">
        <v>1487.9</v>
      </c>
      <c r="AZ53">
        <v>1501.8</v>
      </c>
      <c r="BA53">
        <v>1516.5</v>
      </c>
      <c r="BB53">
        <v>1531.4</v>
      </c>
      <c r="BC53">
        <v>1547.5</v>
      </c>
      <c r="BD53">
        <v>1564.3</v>
      </c>
      <c r="BE53">
        <v>1580.9</v>
      </c>
      <c r="BF53">
        <v>1597.3</v>
      </c>
      <c r="BG53">
        <v>1613.4</v>
      </c>
      <c r="BH53">
        <v>1629.2</v>
      </c>
      <c r="BI53">
        <v>1644.3</v>
      </c>
      <c r="BJ53">
        <v>1658.8</v>
      </c>
      <c r="BK53">
        <v>1672</v>
      </c>
      <c r="BL53">
        <v>1680.6</v>
      </c>
      <c r="BM53">
        <v>1688.4</v>
      </c>
      <c r="BN53">
        <v>1699.9</v>
      </c>
      <c r="BO53">
        <v>1714.1</v>
      </c>
      <c r="BP53">
        <v>1730.2</v>
      </c>
      <c r="BQ53">
        <v>1744.4</v>
      </c>
      <c r="BR53">
        <v>1757.4</v>
      </c>
      <c r="BS53">
        <v>1772.1</v>
      </c>
      <c r="BT53">
        <v>1790.7</v>
      </c>
      <c r="BU53">
        <v>1811.6</v>
      </c>
      <c r="BV53">
        <v>1834.4</v>
      </c>
      <c r="BW53">
        <v>1858.3</v>
      </c>
      <c r="BX53">
        <v>1878.1</v>
      </c>
      <c r="BY53">
        <v>1897.2</v>
      </c>
      <c r="BZ53">
        <v>1915.6</v>
      </c>
      <c r="CA53" s="25">
        <v>1934</v>
      </c>
      <c r="CB53" s="25">
        <v>1955.7</v>
      </c>
      <c r="CC53">
        <v>1977</v>
      </c>
      <c r="CD53">
        <v>1997.3</v>
      </c>
      <c r="CE53">
        <v>2018.4</v>
      </c>
      <c r="CF53">
        <v>2039.9</v>
      </c>
      <c r="CG53">
        <v>2068.6</v>
      </c>
      <c r="CH53">
        <v>2097.6999999999998</v>
      </c>
      <c r="CI53">
        <v>2129.9</v>
      </c>
      <c r="CJ53">
        <v>2166.1</v>
      </c>
      <c r="CK53" t="s">
        <v>96</v>
      </c>
    </row>
    <row r="54" spans="1:112" x14ac:dyDescent="0.3">
      <c r="A54" t="s">
        <v>97</v>
      </c>
      <c r="B54" t="s">
        <v>98</v>
      </c>
      <c r="C54">
        <v>6934.3</v>
      </c>
      <c r="D54">
        <v>7024.7</v>
      </c>
      <c r="E54">
        <v>6980</v>
      </c>
      <c r="F54">
        <v>7171.5</v>
      </c>
      <c r="G54">
        <v>7265</v>
      </c>
      <c r="H54">
        <v>7226.2</v>
      </c>
      <c r="I54">
        <v>7329.3</v>
      </c>
      <c r="J54">
        <v>7359.4</v>
      </c>
      <c r="K54">
        <v>7395.5</v>
      </c>
      <c r="L54">
        <v>7395.8</v>
      </c>
      <c r="M54">
        <v>7258.3</v>
      </c>
      <c r="N54">
        <v>7332</v>
      </c>
      <c r="O54">
        <v>7277.9</v>
      </c>
      <c r="P54">
        <v>7248.4</v>
      </c>
      <c r="Q54">
        <v>7332.3</v>
      </c>
      <c r="R54">
        <v>7005.2</v>
      </c>
      <c r="S54">
        <v>6541</v>
      </c>
      <c r="T54">
        <v>6529.6</v>
      </c>
      <c r="U54">
        <v>6575</v>
      </c>
      <c r="V54">
        <v>6770.2</v>
      </c>
      <c r="W54">
        <v>6836.5</v>
      </c>
      <c r="X54">
        <v>6898.8</v>
      </c>
      <c r="Y54">
        <v>7030.2</v>
      </c>
      <c r="Z54">
        <v>6954.7</v>
      </c>
      <c r="AA54">
        <v>7000.6</v>
      </c>
      <c r="AB54">
        <v>7143.8</v>
      </c>
      <c r="AC54">
        <v>7155.6</v>
      </c>
      <c r="AD54">
        <v>7183.1</v>
      </c>
      <c r="AE54">
        <v>7386</v>
      </c>
      <c r="AF54">
        <v>7430.4</v>
      </c>
      <c r="AG54">
        <v>7304.3</v>
      </c>
      <c r="AH54">
        <v>7434</v>
      </c>
      <c r="AI54">
        <v>7542.3</v>
      </c>
      <c r="AJ54">
        <v>7585.6</v>
      </c>
      <c r="AK54">
        <v>7519.5</v>
      </c>
      <c r="AL54">
        <v>7553.7</v>
      </c>
      <c r="AM54">
        <v>7610.8</v>
      </c>
      <c r="AN54">
        <v>7728.7</v>
      </c>
      <c r="AO54">
        <v>7877</v>
      </c>
      <c r="AP54">
        <v>7987</v>
      </c>
      <c r="AQ54">
        <v>8055.4</v>
      </c>
      <c r="AR54">
        <v>8008</v>
      </c>
      <c r="AS54">
        <v>8074.4</v>
      </c>
      <c r="AT54">
        <v>8051.7</v>
      </c>
      <c r="AU54">
        <v>8106</v>
      </c>
      <c r="AV54">
        <v>7970.5</v>
      </c>
      <c r="AW54">
        <v>8061.6</v>
      </c>
      <c r="AX54">
        <v>8094.8</v>
      </c>
      <c r="AY54">
        <v>8177.3</v>
      </c>
      <c r="AZ54">
        <v>8269.1</v>
      </c>
      <c r="BA54">
        <v>8255.9</v>
      </c>
      <c r="BB54">
        <v>8345.9</v>
      </c>
      <c r="BC54">
        <v>8461.2000000000007</v>
      </c>
      <c r="BD54">
        <v>8473.5</v>
      </c>
      <c r="BE54">
        <v>8615.9</v>
      </c>
      <c r="BF54">
        <v>8704.7000000000007</v>
      </c>
      <c r="BG54">
        <v>8699.4</v>
      </c>
      <c r="BH54">
        <v>8726.7999999999993</v>
      </c>
      <c r="BI54">
        <v>8773.9</v>
      </c>
      <c r="BJ54">
        <v>8832.2999999999993</v>
      </c>
      <c r="BK54">
        <v>8685.2999999999993</v>
      </c>
      <c r="BL54">
        <v>7515</v>
      </c>
      <c r="BM54">
        <v>8190.7</v>
      </c>
      <c r="BN54">
        <v>8706.2999999999993</v>
      </c>
      <c r="BO54">
        <v>8887.7000000000007</v>
      </c>
      <c r="BP54">
        <v>9038.1</v>
      </c>
      <c r="BQ54">
        <v>9207.1</v>
      </c>
      <c r="BR54">
        <v>9334.5</v>
      </c>
      <c r="BS54">
        <v>9341.7000000000007</v>
      </c>
      <c r="BT54">
        <v>9340</v>
      </c>
      <c r="BU54">
        <v>9456.5</v>
      </c>
      <c r="BV54">
        <v>9430.6</v>
      </c>
      <c r="BW54">
        <v>9524.6</v>
      </c>
      <c r="BX54">
        <v>9540</v>
      </c>
      <c r="BY54">
        <v>9630.7999999999993</v>
      </c>
      <c r="BZ54">
        <v>9839.1</v>
      </c>
      <c r="CA54">
        <v>9999.2000000000007</v>
      </c>
      <c r="CB54">
        <v>10114.200000000001</v>
      </c>
      <c r="CC54">
        <v>10153.1</v>
      </c>
      <c r="CD54">
        <v>10255.6</v>
      </c>
      <c r="CE54">
        <v>10254.1</v>
      </c>
      <c r="CF54">
        <v>10153.6</v>
      </c>
      <c r="CG54">
        <v>10210.700000000001</v>
      </c>
      <c r="CH54">
        <v>10364.4</v>
      </c>
      <c r="CI54">
        <v>10383.799999999999</v>
      </c>
      <c r="CJ54">
        <v>10468.9</v>
      </c>
      <c r="CK54" t="s">
        <v>98</v>
      </c>
    </row>
    <row r="55" spans="1:112" s="3" customFormat="1" x14ac:dyDescent="0.3">
      <c r="B55" s="3" t="s">
        <v>107</v>
      </c>
      <c r="C55" s="13">
        <f>(C54*100)/6934</f>
        <v>100.00432650706662</v>
      </c>
      <c r="D55" s="3">
        <f t="shared" ref="D55:BO55" si="0">(D54*100)/6934</f>
        <v>101.30804730314392</v>
      </c>
      <c r="E55" s="3">
        <f t="shared" si="0"/>
        <v>100.66339775021632</v>
      </c>
      <c r="F55" s="3">
        <f t="shared" si="0"/>
        <v>103.42515142774734</v>
      </c>
      <c r="G55" s="3">
        <f t="shared" si="0"/>
        <v>104.77357946351313</v>
      </c>
      <c r="H55" s="3">
        <f t="shared" si="0"/>
        <v>104.21401788289587</v>
      </c>
      <c r="I55" s="3">
        <f t="shared" si="0"/>
        <v>105.70089414479376</v>
      </c>
      <c r="J55" s="3">
        <f t="shared" si="0"/>
        <v>106.1349870204788</v>
      </c>
      <c r="K55" s="3">
        <f t="shared" si="0"/>
        <v>106.65561003749639</v>
      </c>
      <c r="L55" s="3">
        <f t="shared" si="0"/>
        <v>106.65993654456302</v>
      </c>
      <c r="M55" s="3">
        <f t="shared" si="0"/>
        <v>104.6769541390251</v>
      </c>
      <c r="N55" s="3">
        <f t="shared" si="0"/>
        <v>105.73983270839342</v>
      </c>
      <c r="O55" s="3">
        <f t="shared" si="0"/>
        <v>104.95961926737813</v>
      </c>
      <c r="P55" s="3">
        <f t="shared" si="0"/>
        <v>104.53417940582636</v>
      </c>
      <c r="Q55" s="3">
        <f t="shared" si="0"/>
        <v>105.74415921546006</v>
      </c>
      <c r="R55" s="3">
        <f t="shared" si="0"/>
        <v>101.02682434381309</v>
      </c>
      <c r="S55" s="3">
        <f t="shared" si="0"/>
        <v>94.332275742717044</v>
      </c>
      <c r="T55" s="3">
        <f t="shared" si="0"/>
        <v>94.16786847418517</v>
      </c>
      <c r="U55" s="3">
        <f t="shared" si="0"/>
        <v>94.822613210268244</v>
      </c>
      <c r="V55" s="3">
        <f t="shared" si="0"/>
        <v>97.637727141620999</v>
      </c>
      <c r="W55" s="3">
        <f t="shared" si="0"/>
        <v>98.593885203345835</v>
      </c>
      <c r="X55" s="3">
        <f t="shared" si="0"/>
        <v>99.492356504182297</v>
      </c>
      <c r="Y55" s="3">
        <f t="shared" si="0"/>
        <v>101.38736659936545</v>
      </c>
      <c r="Z55" s="3">
        <f t="shared" si="0"/>
        <v>100.29852898759735</v>
      </c>
      <c r="AA55" s="3">
        <f t="shared" si="0"/>
        <v>100.96048456879146</v>
      </c>
      <c r="AB55" s="3">
        <f t="shared" si="0"/>
        <v>103.02567060859533</v>
      </c>
      <c r="AC55" s="3">
        <f t="shared" si="0"/>
        <v>103.19584655321604</v>
      </c>
      <c r="AD55" s="3">
        <f t="shared" si="0"/>
        <v>103.59244303432362</v>
      </c>
      <c r="AE55" s="3">
        <f t="shared" si="0"/>
        <v>106.5186039803865</v>
      </c>
      <c r="AF55" s="3">
        <f t="shared" si="0"/>
        <v>107.15892702624748</v>
      </c>
      <c r="AG55" s="3">
        <f t="shared" si="0"/>
        <v>105.34035188924142</v>
      </c>
      <c r="AH55" s="3">
        <f t="shared" si="0"/>
        <v>107.21084511104702</v>
      </c>
      <c r="AI55" s="3">
        <f t="shared" si="0"/>
        <v>108.7727141620998</v>
      </c>
      <c r="AJ55" s="3">
        <f t="shared" si="0"/>
        <v>109.39717334871646</v>
      </c>
      <c r="AK55" s="3">
        <f t="shared" si="0"/>
        <v>108.44389962503605</v>
      </c>
      <c r="AL55" s="3">
        <f t="shared" si="0"/>
        <v>108.93712143063166</v>
      </c>
      <c r="AM55" s="3">
        <f t="shared" si="0"/>
        <v>109.76059994231323</v>
      </c>
      <c r="AN55" s="3">
        <f t="shared" si="0"/>
        <v>111.46091721949813</v>
      </c>
      <c r="AO55" s="3">
        <f t="shared" si="0"/>
        <v>113.59965387943467</v>
      </c>
      <c r="AP55" s="3">
        <f t="shared" si="0"/>
        <v>115.18603980386501</v>
      </c>
      <c r="AQ55" s="3">
        <f t="shared" si="0"/>
        <v>116.17248341505625</v>
      </c>
      <c r="AR55" s="3">
        <f t="shared" si="0"/>
        <v>115.48889529852899</v>
      </c>
      <c r="AS55" s="3">
        <f t="shared" si="0"/>
        <v>116.44649552927604</v>
      </c>
      <c r="AT55" s="3">
        <f t="shared" si="0"/>
        <v>116.1191231612345</v>
      </c>
      <c r="AU55" s="3">
        <f t="shared" si="0"/>
        <v>116.9022209402942</v>
      </c>
      <c r="AV55" s="3">
        <f t="shared" si="0"/>
        <v>114.94808191520046</v>
      </c>
      <c r="AW55" s="3">
        <f t="shared" si="0"/>
        <v>116.26189789443323</v>
      </c>
      <c r="AX55" s="3">
        <f t="shared" si="0"/>
        <v>116.74069800980675</v>
      </c>
      <c r="AY55" s="3">
        <f t="shared" si="0"/>
        <v>117.9304874531295</v>
      </c>
      <c r="AZ55" s="3">
        <f t="shared" si="0"/>
        <v>119.25439861551774</v>
      </c>
      <c r="BA55" s="3">
        <f t="shared" si="0"/>
        <v>119.06403230458609</v>
      </c>
      <c r="BB55" s="3">
        <f t="shared" si="0"/>
        <v>120.36198442457456</v>
      </c>
      <c r="BC55" s="3">
        <f t="shared" si="0"/>
        <v>122.02480530718202</v>
      </c>
      <c r="BD55" s="3">
        <f t="shared" si="0"/>
        <v>122.20219209691376</v>
      </c>
      <c r="BE55" s="3">
        <f t="shared" si="0"/>
        <v>124.25584078453994</v>
      </c>
      <c r="BF55" s="3">
        <f t="shared" si="0"/>
        <v>125.53648687626192</v>
      </c>
      <c r="BG55" s="3">
        <f t="shared" si="0"/>
        <v>125.4600519180848</v>
      </c>
      <c r="BH55" s="3">
        <f t="shared" si="0"/>
        <v>125.85520623017015</v>
      </c>
      <c r="BI55" s="3">
        <f t="shared" si="0"/>
        <v>126.53446783963081</v>
      </c>
      <c r="BJ55" s="3">
        <f t="shared" si="0"/>
        <v>127.37669454860108</v>
      </c>
      <c r="BK55" s="3">
        <f t="shared" si="0"/>
        <v>125.25670608595325</v>
      </c>
      <c r="BL55" s="3">
        <f t="shared" si="0"/>
        <v>108.37900201903663</v>
      </c>
      <c r="BM55" s="3">
        <f t="shared" si="0"/>
        <v>118.12373810210556</v>
      </c>
      <c r="BN55" s="3">
        <f t="shared" si="0"/>
        <v>125.55956158061723</v>
      </c>
      <c r="BO55" s="3">
        <f t="shared" si="0"/>
        <v>128.17565618690512</v>
      </c>
      <c r="BP55" s="3">
        <f t="shared" ref="BP55:CJ55" si="1">(BP54*100)/6934</f>
        <v>130.34467839630804</v>
      </c>
      <c r="BQ55" s="3">
        <f t="shared" si="1"/>
        <v>132.78194404384195</v>
      </c>
      <c r="BR55" s="3">
        <f t="shared" si="1"/>
        <v>134.61926737813673</v>
      </c>
      <c r="BS55" s="3">
        <f t="shared" si="1"/>
        <v>134.7231035477358</v>
      </c>
      <c r="BT55" s="3">
        <f t="shared" si="1"/>
        <v>134.69858667435824</v>
      </c>
      <c r="BU55" s="3">
        <f t="shared" si="1"/>
        <v>136.37871358523219</v>
      </c>
      <c r="BV55" s="3">
        <f t="shared" si="1"/>
        <v>136.00519180847996</v>
      </c>
      <c r="BW55" s="3">
        <f t="shared" si="1"/>
        <v>137.36083068935679</v>
      </c>
      <c r="BX55" s="3">
        <f t="shared" si="1"/>
        <v>137.58292471877704</v>
      </c>
      <c r="BY55" s="3">
        <f t="shared" si="1"/>
        <v>138.89241419094316</v>
      </c>
      <c r="BZ55" s="3">
        <f t="shared" si="1"/>
        <v>141.89645226420535</v>
      </c>
      <c r="CA55" s="3">
        <f t="shared" si="1"/>
        <v>144.20536486876264</v>
      </c>
      <c r="CB55" s="3">
        <f t="shared" si="1"/>
        <v>145.86385924430346</v>
      </c>
      <c r="CC55" s="3">
        <f t="shared" si="1"/>
        <v>146.4248629939429</v>
      </c>
      <c r="CD55" s="3">
        <f t="shared" si="1"/>
        <v>147.90308624170754</v>
      </c>
      <c r="CE55" s="3">
        <f t="shared" si="1"/>
        <v>147.8814537063744</v>
      </c>
      <c r="CF55" s="3">
        <f t="shared" si="1"/>
        <v>146.43207383905394</v>
      </c>
      <c r="CG55" s="3">
        <f t="shared" si="1"/>
        <v>147.25555235073551</v>
      </c>
      <c r="CH55" s="3">
        <f t="shared" si="1"/>
        <v>149.47216613787137</v>
      </c>
      <c r="CI55" s="3">
        <f t="shared" si="1"/>
        <v>149.75194692817996</v>
      </c>
      <c r="CJ55" s="3">
        <f t="shared" si="1"/>
        <v>150.97923276608017</v>
      </c>
      <c r="CK55" s="3" t="s">
        <v>107</v>
      </c>
    </row>
    <row r="56" spans="1:112" x14ac:dyDescent="0.3">
      <c r="B56" s="4" t="s">
        <v>106</v>
      </c>
      <c r="C56" s="5">
        <v>3.98288322556105</v>
      </c>
      <c r="D56" s="5">
        <v>4.0313289349670125</v>
      </c>
      <c r="E56" s="5">
        <v>4.0072575324389712</v>
      </c>
      <c r="F56" s="5">
        <v>4.0823318385650227</v>
      </c>
      <c r="G56" s="5">
        <v>3.9792102692898004</v>
      </c>
      <c r="H56" s="5">
        <v>3.9818823041283453</v>
      </c>
      <c r="I56" s="5">
        <v>4.0150183403695756</v>
      </c>
      <c r="J56" s="5">
        <v>3.941382748306804</v>
      </c>
      <c r="K56" s="5">
        <v>3.9736663037561248</v>
      </c>
      <c r="L56" s="5">
        <v>3.9893353584045963</v>
      </c>
      <c r="M56" s="5">
        <v>4.0189461219656604</v>
      </c>
      <c r="N56" s="5">
        <v>4.0707525618432214</v>
      </c>
      <c r="O56" s="5">
        <v>4.2588002813410597</v>
      </c>
      <c r="P56" s="5">
        <v>4.3089801133571406</v>
      </c>
      <c r="Q56" s="5">
        <v>4.2625694649962185</v>
      </c>
      <c r="R56" s="5">
        <v>3.9196177237185061</v>
      </c>
      <c r="S56" s="5">
        <v>3.7196237455097574</v>
      </c>
      <c r="T56" s="5">
        <v>3.7066605839416056</v>
      </c>
      <c r="U56" s="5">
        <v>3.7824250424288142</v>
      </c>
      <c r="V56" s="5">
        <v>3.80443920064892</v>
      </c>
      <c r="W56" s="5">
        <v>3.9177250138045281</v>
      </c>
      <c r="X56" s="5">
        <v>3.9725010912265386</v>
      </c>
      <c r="Y56" s="5">
        <v>3.9891456206340683</v>
      </c>
      <c r="Z56" s="5">
        <v>4.0264445931194759</v>
      </c>
      <c r="AA56" s="5">
        <v>4.1697678477919355</v>
      </c>
      <c r="AB56" s="5">
        <v>4.2298693302319217</v>
      </c>
      <c r="AC56" s="5">
        <v>4.25563040076206</v>
      </c>
      <c r="AD56" s="5">
        <v>4.2279492925711617</v>
      </c>
      <c r="AE56" s="5">
        <v>4.2482260096823392</v>
      </c>
      <c r="AF56" s="5">
        <v>4.223608254263155</v>
      </c>
      <c r="AG56" s="5">
        <v>4.2117674372325959</v>
      </c>
      <c r="AH56" s="5">
        <v>4.2819192819192811</v>
      </c>
      <c r="AI56" s="5">
        <v>4.183707292197858</v>
      </c>
      <c r="AJ56" s="5">
        <v>4.2039987305617261</v>
      </c>
      <c r="AK56" s="5">
        <v>4.1763165279206804</v>
      </c>
      <c r="AL56" s="5">
        <v>4.1717434373452198</v>
      </c>
      <c r="AM56" s="5">
        <v>4.2596918489065612</v>
      </c>
      <c r="AN56" s="5">
        <v>4.1952337858220217</v>
      </c>
      <c r="AO56" s="5">
        <v>4.1354281459419209</v>
      </c>
      <c r="AP56" s="5">
        <v>4.0652075880107024</v>
      </c>
      <c r="AQ56" s="5">
        <v>3.9579475189959084</v>
      </c>
      <c r="AR56" s="5">
        <v>3.9485529566039461</v>
      </c>
      <c r="AS56" s="5">
        <v>3.909610184425607</v>
      </c>
      <c r="AT56" s="5">
        <v>3.8625216745107753</v>
      </c>
      <c r="AU56" s="5">
        <v>3.8375498915742163</v>
      </c>
      <c r="AV56" s="5">
        <v>3.8333178049007728</v>
      </c>
      <c r="AW56" s="5">
        <v>3.8579280531110083</v>
      </c>
      <c r="AX56" s="5">
        <v>3.8946788316698306</v>
      </c>
      <c r="AY56" s="5">
        <v>3.8827221082061811</v>
      </c>
      <c r="AZ56" s="5">
        <v>3.8442074877021408</v>
      </c>
      <c r="BA56" s="5">
        <v>3.8047364755049919</v>
      </c>
      <c r="BB56" s="5">
        <v>3.8113563957258454</v>
      </c>
      <c r="BC56" s="5">
        <v>3.8419326142555326</v>
      </c>
      <c r="BD56" s="5">
        <v>3.8352266521026754</v>
      </c>
      <c r="BE56" s="5">
        <v>3.862025213940556</v>
      </c>
      <c r="BF56" s="5">
        <v>3.834218004396547</v>
      </c>
      <c r="BG56" s="5">
        <v>3.8566866051370887</v>
      </c>
      <c r="BH56" s="5">
        <v>3.8053206294829245</v>
      </c>
      <c r="BI56" s="5">
        <v>3.7756684491978607</v>
      </c>
      <c r="BJ56" s="5">
        <v>3.7383237024863485</v>
      </c>
      <c r="BK56" s="5">
        <v>3.6811626482543565</v>
      </c>
      <c r="BL56" s="5">
        <v>3.6393920202659915</v>
      </c>
      <c r="BM56" s="5">
        <v>3.6072611028656238</v>
      </c>
      <c r="BN56" s="5">
        <v>3.6616052060737525</v>
      </c>
      <c r="BO56" s="5">
        <v>3.7458805906270065</v>
      </c>
      <c r="BP56" s="5">
        <v>3.7936557139904945</v>
      </c>
      <c r="BQ56" s="5">
        <v>3.8229950032806741</v>
      </c>
      <c r="BR56" s="5">
        <v>3.7912282379950257</v>
      </c>
      <c r="BS56" s="5">
        <v>3.8786024981972966</v>
      </c>
      <c r="BT56" s="5">
        <v>3.8949025386831</v>
      </c>
      <c r="BU56" s="5">
        <v>3.8672621290365479</v>
      </c>
      <c r="BV56" s="5">
        <v>3.7361759699733774</v>
      </c>
      <c r="BW56" s="5">
        <v>3.7565033672256698</v>
      </c>
      <c r="BX56" s="5">
        <v>3.715329109468497</v>
      </c>
      <c r="BY56" s="5">
        <v>3.6276116867674535</v>
      </c>
      <c r="BZ56" s="5">
        <v>3.6038234738631347</v>
      </c>
      <c r="CA56" s="5">
        <v>3.629940825910249</v>
      </c>
      <c r="CB56" s="5">
        <v>3.56</v>
      </c>
      <c r="CC56" s="5">
        <v>3.55</v>
      </c>
      <c r="CD56" s="6">
        <v>3.54</v>
      </c>
      <c r="CE56" s="6">
        <v>3.54</v>
      </c>
      <c r="CF56" s="6">
        <v>3.5740362179685725</v>
      </c>
      <c r="CG56" s="6">
        <v>3.57</v>
      </c>
      <c r="CH56" s="6">
        <v>3.51</v>
      </c>
      <c r="CI56" s="6">
        <v>3.51</v>
      </c>
      <c r="CJ56" s="6">
        <v>3.51</v>
      </c>
      <c r="CK56" s="4" t="s">
        <v>106</v>
      </c>
    </row>
    <row r="57" spans="1:112" s="3" customFormat="1" x14ac:dyDescent="0.3">
      <c r="B57" s="3" t="s">
        <v>108</v>
      </c>
      <c r="C57" s="3">
        <f>C26-C27</f>
        <v>1652</v>
      </c>
      <c r="D57" s="3">
        <f t="shared" ref="D57:BO57" si="2">D26-D27</f>
        <v>1733.8000000000002</v>
      </c>
      <c r="E57" s="3">
        <f t="shared" si="2"/>
        <v>1706.7000000000003</v>
      </c>
      <c r="F57" s="3">
        <f t="shared" si="2"/>
        <v>1840.2000000000003</v>
      </c>
      <c r="G57" s="3">
        <f t="shared" si="2"/>
        <v>1870.6000000000004</v>
      </c>
      <c r="H57" s="3">
        <f t="shared" si="2"/>
        <v>1870.9000000000005</v>
      </c>
      <c r="I57" s="3">
        <f t="shared" si="2"/>
        <v>1973.5</v>
      </c>
      <c r="J57" s="3">
        <f t="shared" si="2"/>
        <v>1923.5</v>
      </c>
      <c r="K57" s="3">
        <f t="shared" si="2"/>
        <v>1906.6000000000004</v>
      </c>
      <c r="L57" s="3">
        <f t="shared" si="2"/>
        <v>1947.8000000000002</v>
      </c>
      <c r="M57" s="3">
        <f t="shared" si="2"/>
        <v>1863.7999999999993</v>
      </c>
      <c r="N57" s="3">
        <f t="shared" si="2"/>
        <v>1894</v>
      </c>
      <c r="O57" s="3">
        <f t="shared" si="2"/>
        <v>1830.1000000000004</v>
      </c>
      <c r="P57" s="3">
        <f t="shared" si="2"/>
        <v>1833.8999999999996</v>
      </c>
      <c r="Q57" s="3">
        <f t="shared" si="2"/>
        <v>1955.5</v>
      </c>
      <c r="R57" s="3">
        <f t="shared" si="2"/>
        <v>1799.3000000000002</v>
      </c>
      <c r="S57" s="3">
        <f t="shared" si="2"/>
        <v>1676.9</v>
      </c>
      <c r="T57" s="3">
        <f t="shared" si="2"/>
        <v>1628.5</v>
      </c>
      <c r="U57" s="3">
        <f t="shared" si="2"/>
        <v>1664</v>
      </c>
      <c r="V57" s="3">
        <f t="shared" si="2"/>
        <v>1808.6999999999998</v>
      </c>
      <c r="W57" s="3">
        <f t="shared" si="2"/>
        <v>1915.1000000000004</v>
      </c>
      <c r="X57" s="3">
        <f t="shared" si="2"/>
        <v>1955.5</v>
      </c>
      <c r="Y57" s="3">
        <f t="shared" si="2"/>
        <v>2077.3000000000002</v>
      </c>
      <c r="Z57" s="3">
        <f t="shared" si="2"/>
        <v>2040.5</v>
      </c>
      <c r="AA57" s="3">
        <f t="shared" si="2"/>
        <v>1979.6999999999998</v>
      </c>
      <c r="AB57" s="3">
        <f t="shared" si="2"/>
        <v>2125.3999999999996</v>
      </c>
      <c r="AC57" s="3">
        <f t="shared" si="2"/>
        <v>2152.7999999999993</v>
      </c>
      <c r="AD57" s="3">
        <f t="shared" si="2"/>
        <v>2201.6000000000004</v>
      </c>
      <c r="AE57" s="3">
        <f t="shared" si="2"/>
        <v>2255.6000000000004</v>
      </c>
      <c r="AF57" s="3">
        <f t="shared" si="2"/>
        <v>2288.8999999999996</v>
      </c>
      <c r="AG57" s="3">
        <f t="shared" si="2"/>
        <v>2238.5999999999995</v>
      </c>
      <c r="AH57" s="3">
        <f t="shared" si="2"/>
        <v>2288</v>
      </c>
      <c r="AI57" s="3">
        <f t="shared" si="2"/>
        <v>2373.3999999999996</v>
      </c>
      <c r="AJ57" s="3">
        <f t="shared" si="2"/>
        <v>2361.8000000000002</v>
      </c>
      <c r="AK57" s="3">
        <f t="shared" si="2"/>
        <v>2346.6999999999998</v>
      </c>
      <c r="AL57" s="3">
        <f t="shared" si="2"/>
        <v>2362.7999999999993</v>
      </c>
      <c r="AM57" s="3">
        <f t="shared" si="2"/>
        <v>2298.3000000000002</v>
      </c>
      <c r="AN57" s="3">
        <f t="shared" si="2"/>
        <v>2438.0999999999995</v>
      </c>
      <c r="AO57" s="3">
        <f t="shared" si="2"/>
        <v>2556.6000000000004</v>
      </c>
      <c r="AP57" s="3">
        <f t="shared" si="2"/>
        <v>2571.3999999999996</v>
      </c>
      <c r="AQ57" s="3">
        <f t="shared" si="2"/>
        <v>2511.1000000000004</v>
      </c>
      <c r="AR57" s="3">
        <f t="shared" si="2"/>
        <v>2490.3000000000002</v>
      </c>
      <c r="AS57" s="3">
        <f t="shared" si="2"/>
        <v>2537.8000000000002</v>
      </c>
      <c r="AT57" s="3">
        <f t="shared" si="2"/>
        <v>2501.6999999999998</v>
      </c>
      <c r="AU57" s="3">
        <f t="shared" si="2"/>
        <v>2510.5999999999995</v>
      </c>
      <c r="AV57" s="3">
        <f t="shared" si="2"/>
        <v>2417.8000000000002</v>
      </c>
      <c r="AW57" s="3">
        <f t="shared" si="2"/>
        <v>2446.5</v>
      </c>
      <c r="AX57" s="3">
        <f t="shared" si="2"/>
        <v>2452.7999999999993</v>
      </c>
      <c r="AY57" s="3">
        <f t="shared" si="2"/>
        <v>2509.0999999999995</v>
      </c>
      <c r="AZ57" s="3">
        <f t="shared" si="2"/>
        <v>2534.8000000000011</v>
      </c>
      <c r="BA57" s="3">
        <f t="shared" si="2"/>
        <v>2513.2999999999993</v>
      </c>
      <c r="BB57" s="3">
        <f t="shared" si="2"/>
        <v>2580.6000000000004</v>
      </c>
      <c r="BC57" s="3">
        <f t="shared" si="2"/>
        <v>2621.2000000000007</v>
      </c>
      <c r="BD57" s="3">
        <f t="shared" si="2"/>
        <v>2703.0000000000009</v>
      </c>
      <c r="BE57" s="3">
        <f t="shared" si="2"/>
        <v>2743.7</v>
      </c>
      <c r="BF57" s="3">
        <f t="shared" si="2"/>
        <v>2766.5</v>
      </c>
      <c r="BG57" s="3">
        <f t="shared" si="2"/>
        <v>2720.0000000000009</v>
      </c>
      <c r="BH57" s="3">
        <f t="shared" si="2"/>
        <v>2739.8</v>
      </c>
      <c r="BI57" s="3">
        <f t="shared" si="2"/>
        <v>2851.2999999999993</v>
      </c>
      <c r="BJ57" s="3">
        <f t="shared" si="2"/>
        <v>2853.1000000000004</v>
      </c>
      <c r="BK57" s="3">
        <f t="shared" si="2"/>
        <v>2634.5999999999995</v>
      </c>
      <c r="BL57" s="3">
        <f t="shared" si="2"/>
        <v>1867.6999999999998</v>
      </c>
      <c r="BM57" s="3">
        <f t="shared" si="2"/>
        <v>2477.5000000000009</v>
      </c>
      <c r="BN57" s="3">
        <f t="shared" si="2"/>
        <v>2703.5</v>
      </c>
      <c r="BO57" s="3">
        <f t="shared" si="2"/>
        <v>2998.2999999999993</v>
      </c>
      <c r="BP57" s="3">
        <f t="shared" ref="BP57:CJ57" si="3">BP26-BP27</f>
        <v>3177.7</v>
      </c>
      <c r="BQ57" s="3">
        <f t="shared" si="3"/>
        <v>3227</v>
      </c>
      <c r="BR57" s="3">
        <f t="shared" si="3"/>
        <v>3356.2000000000007</v>
      </c>
      <c r="BS57" s="3">
        <f t="shared" si="3"/>
        <v>3544.9000000000005</v>
      </c>
      <c r="BT57" s="3">
        <f t="shared" si="3"/>
        <v>3766.9999999999991</v>
      </c>
      <c r="BU57" s="3">
        <f t="shared" si="3"/>
        <v>3790.9000000000005</v>
      </c>
      <c r="BV57" s="3">
        <f t="shared" si="3"/>
        <v>3760.9000000000005</v>
      </c>
      <c r="BW57" s="3">
        <f t="shared" si="3"/>
        <v>3674.3</v>
      </c>
      <c r="BX57" s="3">
        <f t="shared" si="3"/>
        <v>3670.6000000000004</v>
      </c>
      <c r="BY57" s="3">
        <f t="shared" si="3"/>
        <v>3736.4000000000005</v>
      </c>
      <c r="BZ57" s="3">
        <f t="shared" si="3"/>
        <v>3884</v>
      </c>
      <c r="CA57" s="3">
        <f t="shared" si="3"/>
        <v>4102.7000000000007</v>
      </c>
      <c r="CB57" s="3">
        <f t="shared" si="3"/>
        <v>4163.4000000000015</v>
      </c>
      <c r="CC57" s="3">
        <f t="shared" si="3"/>
        <v>4208.1000000000004</v>
      </c>
      <c r="CD57" s="3">
        <f t="shared" si="3"/>
        <v>4289.5</v>
      </c>
      <c r="CE57" s="3">
        <f t="shared" si="3"/>
        <v>4244</v>
      </c>
      <c r="CF57" s="3">
        <f t="shared" si="3"/>
        <v>4289.8000000000011</v>
      </c>
      <c r="CG57" s="3">
        <f t="shared" si="3"/>
        <v>4404.6000000000004</v>
      </c>
      <c r="CH57" s="3">
        <f t="shared" si="3"/>
        <v>4524.5</v>
      </c>
      <c r="CI57" s="3">
        <f t="shared" si="3"/>
        <v>4665.1000000000004</v>
      </c>
      <c r="CJ57" s="3">
        <f t="shared" si="3"/>
        <v>4979.7000000000007</v>
      </c>
      <c r="CK57" s="3" t="s">
        <v>108</v>
      </c>
    </row>
    <row r="58" spans="1:112" s="3" customFormat="1" x14ac:dyDescent="0.3">
      <c r="B58" s="3" t="s">
        <v>141</v>
      </c>
      <c r="C58" s="3">
        <v>1652</v>
      </c>
      <c r="D58" s="13">
        <f t="shared" ref="D58:AI58" si="4">D57*100/D80</f>
        <v>1720.5759254562981</v>
      </c>
      <c r="E58" s="13">
        <f t="shared" si="4"/>
        <v>1674.4883579358332</v>
      </c>
      <c r="F58" s="13">
        <f t="shared" si="4"/>
        <v>1797.1017017522124</v>
      </c>
      <c r="G58" s="13">
        <f t="shared" si="4"/>
        <v>1814.0325495769885</v>
      </c>
      <c r="H58" s="13">
        <f t="shared" si="4"/>
        <v>1798.896080527104</v>
      </c>
      <c r="I58" s="13">
        <f t="shared" si="4"/>
        <v>1885.6452452481669</v>
      </c>
      <c r="J58" s="13">
        <f t="shared" si="4"/>
        <v>1837.6385325804868</v>
      </c>
      <c r="K58" s="13">
        <f t="shared" si="4"/>
        <v>1808.8006871857385</v>
      </c>
      <c r="L58" s="13">
        <f t="shared" si="4"/>
        <v>1833.5026350961475</v>
      </c>
      <c r="M58" s="13">
        <f t="shared" si="4"/>
        <v>1743.5378004541797</v>
      </c>
      <c r="N58" s="13">
        <f t="shared" si="4"/>
        <v>1769.7029626160547</v>
      </c>
      <c r="O58" s="13">
        <f t="shared" si="4"/>
        <v>1703.2142543806733</v>
      </c>
      <c r="P58" s="13">
        <f t="shared" si="4"/>
        <v>1700.7639280062447</v>
      </c>
      <c r="Q58" s="13">
        <f t="shared" si="4"/>
        <v>1799.0592117885742</v>
      </c>
      <c r="R58" s="13">
        <f t="shared" si="4"/>
        <v>1630.3711076935774</v>
      </c>
      <c r="S58" s="13">
        <f t="shared" si="4"/>
        <v>1513.0353787031529</v>
      </c>
      <c r="T58" s="13">
        <f t="shared" si="4"/>
        <v>1478.74619247021</v>
      </c>
      <c r="U58" s="13">
        <f t="shared" si="4"/>
        <v>1516.3285546772452</v>
      </c>
      <c r="V58" s="13">
        <f t="shared" si="4"/>
        <v>1648.9401558730206</v>
      </c>
      <c r="W58" s="13">
        <f t="shared" si="4"/>
        <v>1739.9563888151608</v>
      </c>
      <c r="X58" s="13">
        <f t="shared" si="4"/>
        <v>1761.960421115951</v>
      </c>
      <c r="Y58" s="13">
        <f t="shared" si="4"/>
        <v>1860.1942437912212</v>
      </c>
      <c r="Z58" s="13">
        <f t="shared" si="4"/>
        <v>1810.5531839322609</v>
      </c>
      <c r="AA58" s="13">
        <f t="shared" si="4"/>
        <v>1751.4752498448286</v>
      </c>
      <c r="AB58" s="13">
        <f t="shared" si="4"/>
        <v>1870.95141624193</v>
      </c>
      <c r="AC58" s="13">
        <f t="shared" si="4"/>
        <v>1878.6432485694345</v>
      </c>
      <c r="AD58" s="13">
        <f t="shared" si="4"/>
        <v>1919.8715046987288</v>
      </c>
      <c r="AE58" s="13">
        <f t="shared" si="4"/>
        <v>1958.1069084509681</v>
      </c>
      <c r="AF58" s="13">
        <f t="shared" si="4"/>
        <v>1975.9477220343579</v>
      </c>
      <c r="AG58" s="13">
        <f t="shared" si="4"/>
        <v>1914.0909012552299</v>
      </c>
      <c r="AH58" s="13">
        <f t="shared" si="4"/>
        <v>1948.2471519503206</v>
      </c>
      <c r="AI58" s="13">
        <f t="shared" si="4"/>
        <v>2023.8237700537961</v>
      </c>
      <c r="AJ58" s="13">
        <f t="shared" ref="AJ58:BO58" si="5">AJ57*100/AJ80</f>
        <v>2014.3383072613592</v>
      </c>
      <c r="AK58" s="13">
        <f t="shared" si="5"/>
        <v>1984.5097470156963</v>
      </c>
      <c r="AL58" s="13">
        <f t="shared" si="5"/>
        <v>1985.6719167999997</v>
      </c>
      <c r="AM58" s="13">
        <f t="shared" si="5"/>
        <v>1934.9056565103167</v>
      </c>
      <c r="AN58" s="13">
        <f t="shared" si="5"/>
        <v>2033.9265046286475</v>
      </c>
      <c r="AO58" s="13">
        <f t="shared" si="5"/>
        <v>2121.0700741546248</v>
      </c>
      <c r="AP58" s="13">
        <f t="shared" si="5"/>
        <v>2132.7559754410258</v>
      </c>
      <c r="AQ58" s="13">
        <f t="shared" si="5"/>
        <v>2094.4070346818917</v>
      </c>
      <c r="AR58" s="13">
        <f t="shared" si="5"/>
        <v>2058.3551672345579</v>
      </c>
      <c r="AS58" s="13">
        <f t="shared" si="5"/>
        <v>2089.1129382511899</v>
      </c>
      <c r="AT58" s="13">
        <f t="shared" si="5"/>
        <v>2054.4615527089359</v>
      </c>
      <c r="AU58" s="13">
        <f t="shared" si="5"/>
        <v>2074.5642459601436</v>
      </c>
      <c r="AV58" s="13">
        <f t="shared" si="5"/>
        <v>1981.4334476038348</v>
      </c>
      <c r="AW58" s="13">
        <f t="shared" si="5"/>
        <v>2007.1581125622556</v>
      </c>
      <c r="AX58" s="13">
        <f t="shared" si="5"/>
        <v>2000.791426225451</v>
      </c>
      <c r="AY58" s="13">
        <f t="shared" si="5"/>
        <v>2033.5911832370962</v>
      </c>
      <c r="AZ58" s="13">
        <f t="shared" si="5"/>
        <v>2054.7198797702627</v>
      </c>
      <c r="BA58" s="13">
        <f t="shared" si="5"/>
        <v>2022.0987112759067</v>
      </c>
      <c r="BB58" s="13">
        <f t="shared" si="5"/>
        <v>2060.8721769057156</v>
      </c>
      <c r="BC58" s="13">
        <f t="shared" si="5"/>
        <v>2089.0389625212415</v>
      </c>
      <c r="BD58" s="13">
        <f t="shared" si="5"/>
        <v>2127.6404330135642</v>
      </c>
      <c r="BE58" s="13">
        <f t="shared" si="5"/>
        <v>2162.7659059830039</v>
      </c>
      <c r="BF58" s="13">
        <f t="shared" si="5"/>
        <v>2182.5962771739132</v>
      </c>
      <c r="BG58" s="13">
        <f t="shared" si="5"/>
        <v>2125.2222520092128</v>
      </c>
      <c r="BH58" s="13">
        <f t="shared" si="5"/>
        <v>2132.520375311221</v>
      </c>
      <c r="BI58" s="13">
        <f t="shared" si="5"/>
        <v>2201.2102059354602</v>
      </c>
      <c r="BJ58" s="13">
        <f t="shared" si="5"/>
        <v>2200.311812892518</v>
      </c>
      <c r="BK58" s="13">
        <f t="shared" si="5"/>
        <v>2034.3542315598631</v>
      </c>
      <c r="BL58" s="13">
        <f t="shared" si="5"/>
        <v>1444.8718639006313</v>
      </c>
      <c r="BM58" s="13">
        <f t="shared" si="5"/>
        <v>1871.1020900123312</v>
      </c>
      <c r="BN58" s="13">
        <f t="shared" si="5"/>
        <v>2049.1914807464645</v>
      </c>
      <c r="BO58" s="13">
        <f t="shared" si="5"/>
        <v>2241.0932115988167</v>
      </c>
      <c r="BP58" s="13">
        <f t="shared" ref="BP58:CJ58" si="6">BP57*100/BP80</f>
        <v>2327.487507328517</v>
      </c>
      <c r="BQ58" s="13">
        <f t="shared" si="6"/>
        <v>2342.9324326347305</v>
      </c>
      <c r="BR58" s="13">
        <f t="shared" si="6"/>
        <v>2391.9346651158717</v>
      </c>
      <c r="BS58" s="13">
        <f t="shared" si="6"/>
        <v>2464.5678503077388</v>
      </c>
      <c r="BT58" s="13">
        <f t="shared" si="6"/>
        <v>2550.4701730664729</v>
      </c>
      <c r="BU58" s="13">
        <f t="shared" si="6"/>
        <v>2547.0725944529941</v>
      </c>
      <c r="BV58" s="13">
        <f t="shared" si="6"/>
        <v>2519.8451843351986</v>
      </c>
      <c r="BW58" s="13">
        <f t="shared" si="6"/>
        <v>2461.8275284681449</v>
      </c>
      <c r="BX58" s="13">
        <f t="shared" si="6"/>
        <v>2440.5789778069989</v>
      </c>
      <c r="BY58" s="13">
        <f t="shared" si="6"/>
        <v>2472.7994705493056</v>
      </c>
      <c r="BZ58" s="13">
        <f t="shared" si="6"/>
        <v>2543.5494433529798</v>
      </c>
      <c r="CA58" s="13">
        <f t="shared" si="6"/>
        <v>2662.5348822116948</v>
      </c>
      <c r="CB58" s="13">
        <f t="shared" si="6"/>
        <v>2693.0142302716695</v>
      </c>
      <c r="CC58" s="13">
        <f t="shared" si="6"/>
        <v>2720.1680672268913</v>
      </c>
      <c r="CD58" s="13">
        <f t="shared" si="6"/>
        <v>2751.4432328415651</v>
      </c>
      <c r="CE58" s="13">
        <f t="shared" si="6"/>
        <v>2711.1281461607259</v>
      </c>
      <c r="CF58" s="13">
        <f t="shared" si="6"/>
        <v>2712.6596686480343</v>
      </c>
      <c r="CG58" s="13">
        <f t="shared" si="6"/>
        <v>2782.7899924184994</v>
      </c>
      <c r="CH58" s="13">
        <f t="shared" si="6"/>
        <v>2831.7060958818374</v>
      </c>
      <c r="CI58" s="13">
        <f t="shared" si="6"/>
        <v>2893.2646985859592</v>
      </c>
      <c r="CJ58" s="13">
        <f t="shared" si="6"/>
        <v>3034.1823056300273</v>
      </c>
      <c r="CK58" s="3" t="s">
        <v>142</v>
      </c>
    </row>
    <row r="59" spans="1:112" s="3" customFormat="1" x14ac:dyDescent="0.3">
      <c r="B59" s="3" t="s">
        <v>109</v>
      </c>
      <c r="C59" s="13">
        <f>(C24*C56)/2+C24/2</f>
        <v>15952.451502472424</v>
      </c>
      <c r="D59" s="3">
        <f t="shared" ref="D59:BO59" si="7">(D24*D56)/2+D24/2</f>
        <v>16443.137658812444</v>
      </c>
      <c r="E59" s="3">
        <f t="shared" si="7"/>
        <v>16480.887442269632</v>
      </c>
      <c r="F59" s="3">
        <f t="shared" si="7"/>
        <v>17229.104932735427</v>
      </c>
      <c r="G59" s="3">
        <f t="shared" si="7"/>
        <v>17214.872624529089</v>
      </c>
      <c r="H59" s="3">
        <f t="shared" si="7"/>
        <v>17315.030136228477</v>
      </c>
      <c r="I59" s="3">
        <f t="shared" si="7"/>
        <v>17783.255034950515</v>
      </c>
      <c r="J59" s="3">
        <f t="shared" si="7"/>
        <v>17612.323460652526</v>
      </c>
      <c r="K59" s="3">
        <f t="shared" si="7"/>
        <v>17953.194573353296</v>
      </c>
      <c r="L59" s="3">
        <f t="shared" si="7"/>
        <v>18175.400310364184</v>
      </c>
      <c r="M59" s="3">
        <f t="shared" si="7"/>
        <v>18122.912551805803</v>
      </c>
      <c r="N59" s="3">
        <f t="shared" si="7"/>
        <v>18514.838829058157</v>
      </c>
      <c r="O59" s="3">
        <f t="shared" si="7"/>
        <v>19177.266985966442</v>
      </c>
      <c r="P59" s="3">
        <f t="shared" si="7"/>
        <v>19383.882740883924</v>
      </c>
      <c r="Q59" s="3">
        <f t="shared" si="7"/>
        <v>19584.126007036928</v>
      </c>
      <c r="R59" s="3">
        <f t="shared" si="7"/>
        <v>17888.467986099047</v>
      </c>
      <c r="S59" s="3">
        <f t="shared" si="7"/>
        <v>16264.0594082139</v>
      </c>
      <c r="T59" s="3">
        <f t="shared" si="7"/>
        <v>16095.602531934306</v>
      </c>
      <c r="U59" s="3">
        <f t="shared" si="7"/>
        <v>16395.587772958705</v>
      </c>
      <c r="V59" s="3">
        <f t="shared" si="7"/>
        <v>16882.559129120273</v>
      </c>
      <c r="W59" s="3">
        <f t="shared" si="7"/>
        <v>17490.380784097182</v>
      </c>
      <c r="X59" s="3">
        <f t="shared" si="7"/>
        <v>17979.320820602356</v>
      </c>
      <c r="Y59" s="3">
        <f t="shared" si="7"/>
        <v>18457.8431380978</v>
      </c>
      <c r="Z59" s="3">
        <f t="shared" si="7"/>
        <v>18610.159783795203</v>
      </c>
      <c r="AA59" s="3">
        <f t="shared" si="7"/>
        <v>19323.558261476697</v>
      </c>
      <c r="AB59" s="3">
        <f t="shared" si="7"/>
        <v>20008.95707053431</v>
      </c>
      <c r="AC59" s="3">
        <f t="shared" si="7"/>
        <v>20334.559583588485</v>
      </c>
      <c r="AD59" s="3">
        <f t="shared" si="7"/>
        <v>20333.324581061646</v>
      </c>
      <c r="AE59" s="3">
        <f t="shared" si="7"/>
        <v>21024.655806087936</v>
      </c>
      <c r="AF59" s="3">
        <f t="shared" si="7"/>
        <v>21178.33612567182</v>
      </c>
      <c r="AG59" s="3">
        <f t="shared" si="7"/>
        <v>21050.849855726177</v>
      </c>
      <c r="AH59" s="3">
        <f t="shared" si="7"/>
        <v>21774.184047784045</v>
      </c>
      <c r="AI59" s="3">
        <f t="shared" si="7"/>
        <v>21632.388086435487</v>
      </c>
      <c r="AJ59" s="3">
        <f t="shared" si="7"/>
        <v>21847.687670580766</v>
      </c>
      <c r="AK59" s="3">
        <f t="shared" si="7"/>
        <v>21781.163502011033</v>
      </c>
      <c r="AL59" s="3">
        <f t="shared" si="7"/>
        <v>22012.233005200593</v>
      </c>
      <c r="AM59" s="3">
        <f t="shared" si="7"/>
        <v>22522.263481610342</v>
      </c>
      <c r="AN59" s="3">
        <f t="shared" si="7"/>
        <v>22779.281819004522</v>
      </c>
      <c r="AO59" s="3">
        <f t="shared" si="7"/>
        <v>23046.004119136262</v>
      </c>
      <c r="AP59" s="3">
        <f t="shared" si="7"/>
        <v>23041.882578240085</v>
      </c>
      <c r="AQ59" s="3">
        <f t="shared" si="7"/>
        <v>22622.618734426425</v>
      </c>
      <c r="AR59" s="3">
        <f t="shared" si="7"/>
        <v>22699.754694885793</v>
      </c>
      <c r="AS59" s="3">
        <f t="shared" si="7"/>
        <v>22801.702579527846</v>
      </c>
      <c r="AT59" s="3">
        <f t="shared" si="7"/>
        <v>22612.427669061188</v>
      </c>
      <c r="AU59" s="3">
        <f t="shared" si="7"/>
        <v>22515.166582859296</v>
      </c>
      <c r="AV59" s="3">
        <f t="shared" si="7"/>
        <v>22389.861399422341</v>
      </c>
      <c r="AW59" s="3">
        <f t="shared" si="7"/>
        <v>22726.844810869228</v>
      </c>
      <c r="AX59" s="3">
        <f t="shared" si="7"/>
        <v>23141.307314310208</v>
      </c>
      <c r="AY59" s="3">
        <f t="shared" si="7"/>
        <v>23465.630043722675</v>
      </c>
      <c r="AZ59" s="3">
        <f t="shared" si="7"/>
        <v>23531.706713010688</v>
      </c>
      <c r="BA59" s="3">
        <f t="shared" si="7"/>
        <v>23518.944810773159</v>
      </c>
      <c r="BB59" s="3">
        <f t="shared" si="7"/>
        <v>23981.48425103612</v>
      </c>
      <c r="BC59" s="3">
        <f t="shared" si="7"/>
        <v>24505.02096074725</v>
      </c>
      <c r="BD59" s="3">
        <f t="shared" si="7"/>
        <v>24848.713287820858</v>
      </c>
      <c r="BE59" s="3">
        <f t="shared" si="7"/>
        <v>25346.223642793513</v>
      </c>
      <c r="BF59" s="3">
        <f t="shared" si="7"/>
        <v>25439.588826336389</v>
      </c>
      <c r="BG59" s="3">
        <f t="shared" si="7"/>
        <v>25833.930224375461</v>
      </c>
      <c r="BH59" s="3">
        <f t="shared" si="7"/>
        <v>25765.888949255968</v>
      </c>
      <c r="BI59" s="3">
        <f t="shared" si="7"/>
        <v>25972.472860962567</v>
      </c>
      <c r="BJ59" s="3">
        <f t="shared" si="7"/>
        <v>25976.675117955783</v>
      </c>
      <c r="BK59" s="3">
        <f t="shared" si="7"/>
        <v>25304.492811403754</v>
      </c>
      <c r="BL59" s="3">
        <f t="shared" si="7"/>
        <v>22223.847625079165</v>
      </c>
      <c r="BM59" s="3">
        <f t="shared" si="7"/>
        <v>24287.176903756135</v>
      </c>
      <c r="BN59" s="3">
        <f t="shared" si="7"/>
        <v>25791.496203904553</v>
      </c>
      <c r="BO59" s="3">
        <f t="shared" si="7"/>
        <v>27127.928044083033</v>
      </c>
      <c r="BP59" s="3">
        <f t="shared" ref="BP59:CJ59" si="8">(BP24*BP56)/2+BP24/2</f>
        <v>28401.451374250883</v>
      </c>
      <c r="BQ59" s="3">
        <f t="shared" si="8"/>
        <v>29318.022025942562</v>
      </c>
      <c r="BR59" s="3">
        <f t="shared" si="8"/>
        <v>30050.823070116701</v>
      </c>
      <c r="BS59" s="3">
        <f t="shared" si="8"/>
        <v>31428.68908376171</v>
      </c>
      <c r="BT59" s="3">
        <f t="shared" si="8"/>
        <v>32429.708299283273</v>
      </c>
      <c r="BU59" s="3">
        <f t="shared" si="8"/>
        <v>32895.877825306416</v>
      </c>
      <c r="BV59" s="3">
        <f t="shared" si="8"/>
        <v>32090.907519748613</v>
      </c>
      <c r="BW59" s="3">
        <f t="shared" si="8"/>
        <v>32565.875954047275</v>
      </c>
      <c r="BX59" s="3">
        <f t="shared" si="8"/>
        <v>32633.142401443154</v>
      </c>
      <c r="BY59" s="3">
        <f t="shared" si="8"/>
        <v>32489.536130456938</v>
      </c>
      <c r="BZ59" s="3">
        <f t="shared" si="8"/>
        <v>32927.466249763907</v>
      </c>
      <c r="CA59" s="3">
        <f t="shared" si="8"/>
        <v>34103.912626613594</v>
      </c>
      <c r="CB59" s="3">
        <f t="shared" si="8"/>
        <v>34092.383999999998</v>
      </c>
      <c r="CC59" s="3">
        <f t="shared" si="8"/>
        <v>34207.582499999997</v>
      </c>
      <c r="CD59" s="3">
        <f t="shared" si="8"/>
        <v>34528.062000000005</v>
      </c>
      <c r="CE59" s="3">
        <f t="shared" si="8"/>
        <v>34809.542000000001</v>
      </c>
      <c r="CF59" s="3">
        <f t="shared" si="8"/>
        <v>35366.905440954804</v>
      </c>
      <c r="CG59" s="3">
        <f t="shared" si="8"/>
        <v>35886.1535</v>
      </c>
      <c r="CH59" s="3">
        <f t="shared" si="8"/>
        <v>36172.003999999994</v>
      </c>
      <c r="CI59" s="3">
        <f t="shared" si="8"/>
        <v>36655.250500000002</v>
      </c>
      <c r="CJ59" s="3">
        <f t="shared" si="8"/>
        <v>37672.03</v>
      </c>
      <c r="CK59" s="3" t="s">
        <v>109</v>
      </c>
    </row>
    <row r="60" spans="1:112" s="3" customFormat="1" x14ac:dyDescent="0.3">
      <c r="B60" s="3" t="s">
        <v>130</v>
      </c>
      <c r="C60" s="13">
        <f>C27/C56</f>
        <v>969.72463948046982</v>
      </c>
      <c r="D60" s="13">
        <f t="shared" ref="D60:BO60" si="9">D27/D56</f>
        <v>966.85238611815089</v>
      </c>
      <c r="E60" s="13">
        <f t="shared" si="9"/>
        <v>987.23377970473621</v>
      </c>
      <c r="F60" s="13">
        <f t="shared" si="9"/>
        <v>979.56270047014368</v>
      </c>
      <c r="G60" s="13">
        <f t="shared" si="9"/>
        <v>1026.8369157403836</v>
      </c>
      <c r="H60" s="13">
        <f t="shared" si="9"/>
        <v>1030.8943576117535</v>
      </c>
      <c r="I60" s="13">
        <f t="shared" si="9"/>
        <v>1027.6167255615121</v>
      </c>
      <c r="J60" s="13">
        <f t="shared" si="9"/>
        <v>1063.915957363293</v>
      </c>
      <c r="K60" s="13">
        <f t="shared" si="9"/>
        <v>1078.0975735054881</v>
      </c>
      <c r="L60" s="13">
        <f t="shared" si="9"/>
        <v>1076.9212447755017</v>
      </c>
      <c r="M60" s="13">
        <f t="shared" si="9"/>
        <v>1071.076812021214</v>
      </c>
      <c r="N60" s="13">
        <f t="shared" si="9"/>
        <v>1067.0262891226271</v>
      </c>
      <c r="O60" s="13">
        <f t="shared" si="9"/>
        <v>1028.4586528252919</v>
      </c>
      <c r="P60" s="13">
        <f t="shared" si="9"/>
        <v>1013.7201576910503</v>
      </c>
      <c r="Q60" s="13">
        <f t="shared" si="9"/>
        <v>1024.5228930254805</v>
      </c>
      <c r="R60" s="13">
        <f t="shared" si="9"/>
        <v>1107.7355767951979</v>
      </c>
      <c r="S60" s="13">
        <f t="shared" si="9"/>
        <v>1099.3316205533599</v>
      </c>
      <c r="T60" s="13">
        <f t="shared" si="9"/>
        <v>1105.4694400000001</v>
      </c>
      <c r="U60" s="13">
        <f t="shared" si="9"/>
        <v>1079.9949646528601</v>
      </c>
      <c r="V60" s="13">
        <f t="shared" si="9"/>
        <v>1079.738637773298</v>
      </c>
      <c r="W60" s="13">
        <f t="shared" si="9"/>
        <v>1042.5693446088794</v>
      </c>
      <c r="X60" s="13">
        <f t="shared" si="9"/>
        <v>1046.2174596198222</v>
      </c>
      <c r="Y60" s="13">
        <f t="shared" si="9"/>
        <v>1052.2303267868206</v>
      </c>
      <c r="Z60" s="13">
        <f t="shared" si="9"/>
        <v>1050.1324188653834</v>
      </c>
      <c r="AA60" s="13">
        <f t="shared" si="9"/>
        <v>1041.976474134106</v>
      </c>
      <c r="AB60" s="13">
        <f t="shared" si="9"/>
        <v>1030.5992123309827</v>
      </c>
      <c r="AC60" s="13">
        <f t="shared" si="9"/>
        <v>1034.8878039811336</v>
      </c>
      <c r="AD60" s="13">
        <f t="shared" si="9"/>
        <v>1036.6018361905965</v>
      </c>
      <c r="AE60" s="13">
        <f t="shared" si="9"/>
        <v>1069.2463135546918</v>
      </c>
      <c r="AF60" s="13">
        <f t="shared" si="9"/>
        <v>1086.8668976026643</v>
      </c>
      <c r="AG60" s="13">
        <f t="shared" si="9"/>
        <v>1091.2995716164392</v>
      </c>
      <c r="AH60" s="13">
        <f t="shared" si="9"/>
        <v>1098.6194952024971</v>
      </c>
      <c r="AI60" s="13">
        <f t="shared" si="9"/>
        <v>1126.273821494957</v>
      </c>
      <c r="AJ60" s="13">
        <f t="shared" si="9"/>
        <v>1132.2315502611953</v>
      </c>
      <c r="AK60" s="13">
        <f t="shared" si="9"/>
        <v>1144.6929292929294</v>
      </c>
      <c r="AL60" s="13">
        <f t="shared" si="9"/>
        <v>1160.8096405568256</v>
      </c>
      <c r="AM60" s="13">
        <f t="shared" si="9"/>
        <v>1159.4500670906014</v>
      </c>
      <c r="AN60" s="13">
        <f t="shared" si="9"/>
        <v>1188.8729578923146</v>
      </c>
      <c r="AO60" s="13">
        <f t="shared" si="9"/>
        <v>1222.7270844886818</v>
      </c>
      <c r="AP60" s="13">
        <f t="shared" si="9"/>
        <v>1266.5035889395879</v>
      </c>
      <c r="AQ60" s="13">
        <f t="shared" si="9"/>
        <v>1319.0927810292162</v>
      </c>
      <c r="AR60" s="13">
        <f t="shared" si="9"/>
        <v>1336.9454729411402</v>
      </c>
      <c r="AS60" s="13">
        <f t="shared" si="9"/>
        <v>1364.7652191145269</v>
      </c>
      <c r="AT60" s="13">
        <f t="shared" si="9"/>
        <v>1392.8206631180658</v>
      </c>
      <c r="AU60" s="13">
        <f t="shared" si="9"/>
        <v>1401.1023053551396</v>
      </c>
      <c r="AV60" s="13">
        <f t="shared" si="9"/>
        <v>1411.6491967041784</v>
      </c>
      <c r="AW60" s="13">
        <f t="shared" si="9"/>
        <v>1416.5634829796941</v>
      </c>
      <c r="AX60" s="13">
        <f t="shared" si="9"/>
        <v>1422.6076756178857</v>
      </c>
      <c r="AY60" s="13">
        <f t="shared" si="9"/>
        <v>1448.1077561838808</v>
      </c>
      <c r="AZ60" s="13">
        <f t="shared" si="9"/>
        <v>1477.9119020435687</v>
      </c>
      <c r="BA60" s="13">
        <f t="shared" si="9"/>
        <v>1512.9825776530176</v>
      </c>
      <c r="BB60" s="13">
        <f t="shared" si="9"/>
        <v>1534.8603994526018</v>
      </c>
      <c r="BC60" s="13">
        <f t="shared" si="9"/>
        <v>1547.8928438083383</v>
      </c>
      <c r="BD60" s="13">
        <f t="shared" si="9"/>
        <v>1564.8879569371861</v>
      </c>
      <c r="BE60" s="13">
        <f t="shared" si="9"/>
        <v>1577.0741159365584</v>
      </c>
      <c r="BF60" s="13">
        <f t="shared" si="9"/>
        <v>1603.6907637878958</v>
      </c>
      <c r="BG60" s="13">
        <f t="shared" si="9"/>
        <v>1628.9111984448357</v>
      </c>
      <c r="BH60" s="13">
        <f t="shared" si="9"/>
        <v>1661.6996609978762</v>
      </c>
      <c r="BI60" s="13">
        <f t="shared" si="9"/>
        <v>1681.2916932228597</v>
      </c>
      <c r="BJ60" s="13">
        <f t="shared" si="9"/>
        <v>1717.7752680242784</v>
      </c>
      <c r="BK60" s="13">
        <f t="shared" si="9"/>
        <v>1756.9720813795193</v>
      </c>
      <c r="BL60" s="13">
        <f t="shared" si="9"/>
        <v>1645.2748059722269</v>
      </c>
      <c r="BM60" s="13">
        <f t="shared" si="9"/>
        <v>1755.1266236232434</v>
      </c>
      <c r="BN60" s="13">
        <f t="shared" si="9"/>
        <v>1805.0553317535546</v>
      </c>
      <c r="BO60" s="13">
        <f t="shared" si="9"/>
        <v>1780.3824330886343</v>
      </c>
      <c r="BP60" s="13">
        <f t="shared" ref="BP60:CJ60" si="10">BP27/BP56</f>
        <v>1813.1060166144625</v>
      </c>
      <c r="BQ60" s="13">
        <f t="shared" si="10"/>
        <v>1856.2409822430523</v>
      </c>
      <c r="BR60" s="13">
        <f t="shared" si="10"/>
        <v>1927.4756203716554</v>
      </c>
      <c r="BS60" s="13">
        <f t="shared" si="10"/>
        <v>1910.533498455726</v>
      </c>
      <c r="BT60" s="13">
        <f t="shared" si="10"/>
        <v>1925.6707775121674</v>
      </c>
      <c r="BU60" s="13">
        <f t="shared" si="10"/>
        <v>1988.5385948523385</v>
      </c>
      <c r="BV60" s="13">
        <f t="shared" si="10"/>
        <v>2066.3373625988529</v>
      </c>
      <c r="BW60" s="13">
        <f t="shared" si="10"/>
        <v>2102.3007909167604</v>
      </c>
      <c r="BX60" s="13">
        <f t="shared" si="10"/>
        <v>2157.9784088486772</v>
      </c>
      <c r="BY60" s="13">
        <f t="shared" si="10"/>
        <v>2240.5374945857675</v>
      </c>
      <c r="BZ60" s="13">
        <f t="shared" si="10"/>
        <v>2278.3024916585637</v>
      </c>
      <c r="CA60" s="13">
        <f t="shared" si="10"/>
        <v>2313.2608498912255</v>
      </c>
      <c r="CB60" s="13">
        <f t="shared" si="10"/>
        <v>2393.76404494382</v>
      </c>
      <c r="CC60" s="13">
        <f t="shared" si="10"/>
        <v>2399.2676056338028</v>
      </c>
      <c r="CD60" s="13">
        <f t="shared" si="10"/>
        <v>2424.4915254237289</v>
      </c>
      <c r="CE60" s="13">
        <f t="shared" si="10"/>
        <v>2465.8474576271187</v>
      </c>
      <c r="CF60" s="13">
        <f t="shared" si="10"/>
        <v>2462.1462859717944</v>
      </c>
      <c r="CG60" s="13">
        <f t="shared" si="10"/>
        <v>2481.9607843137255</v>
      </c>
      <c r="CH60" s="13">
        <f t="shared" si="10"/>
        <v>2570.5128205128208</v>
      </c>
      <c r="CI60" s="13">
        <f t="shared" si="10"/>
        <v>2580.4843304843307</v>
      </c>
      <c r="CJ60" s="13">
        <f t="shared" si="10"/>
        <v>2603.6752136752139</v>
      </c>
      <c r="CK60" s="3" t="s">
        <v>130</v>
      </c>
      <c r="CM60" s="3" t="s">
        <v>179</v>
      </c>
    </row>
    <row r="61" spans="1:112" s="3" customFormat="1" x14ac:dyDescent="0.3">
      <c r="B61" s="3" t="s">
        <v>136</v>
      </c>
      <c r="C61" s="3">
        <v>1537.7280000000001</v>
      </c>
      <c r="D61" s="3">
        <v>1547.99</v>
      </c>
      <c r="E61" s="3">
        <v>1583.6189999999999</v>
      </c>
      <c r="F61" s="3">
        <v>1618.6869999999999</v>
      </c>
      <c r="G61" s="3">
        <v>1639.2260000000001</v>
      </c>
      <c r="H61" s="3">
        <v>1685.252</v>
      </c>
      <c r="I61" s="3">
        <v>1709.1579999999999</v>
      </c>
      <c r="J61" s="3">
        <v>1720.027</v>
      </c>
      <c r="K61" s="3">
        <v>1750.74</v>
      </c>
      <c r="L61" s="3">
        <v>1787.681</v>
      </c>
      <c r="M61" s="3">
        <v>1805.2</v>
      </c>
      <c r="N61" s="3">
        <v>1855.8879999999999</v>
      </c>
      <c r="O61" s="3">
        <v>1919.8140000000001</v>
      </c>
      <c r="P61" s="3">
        <v>2010.318</v>
      </c>
      <c r="Q61" s="3">
        <v>1981.4559999999999</v>
      </c>
      <c r="R61" s="3">
        <v>1805.962</v>
      </c>
      <c r="S61" s="3">
        <v>1738.1610000000001</v>
      </c>
      <c r="T61" s="3">
        <v>1707.827</v>
      </c>
      <c r="U61" s="3">
        <v>1679.933</v>
      </c>
      <c r="V61" s="3">
        <v>1702.1030000000001</v>
      </c>
      <c r="W61" s="3">
        <v>1737.3989999999999</v>
      </c>
      <c r="X61" s="3">
        <v>1748.6849999999999</v>
      </c>
      <c r="Y61" s="3">
        <v>1798.2</v>
      </c>
      <c r="Z61" s="3">
        <v>1860.394</v>
      </c>
      <c r="AA61" s="3">
        <v>1938.7429999999999</v>
      </c>
      <c r="AB61" s="3">
        <v>1987.3810000000001</v>
      </c>
      <c r="AC61" s="3">
        <v>1988.7190000000001</v>
      </c>
      <c r="AD61" s="3">
        <v>2000.8209999999999</v>
      </c>
      <c r="AE61" s="3">
        <v>2038.625</v>
      </c>
      <c r="AF61" s="3">
        <v>2039.095</v>
      </c>
      <c r="AG61" s="3">
        <v>2089.7869999999998</v>
      </c>
      <c r="AH61" s="3">
        <v>2099.2469999999998</v>
      </c>
      <c r="AI61" s="3">
        <v>2141.7399999999998</v>
      </c>
      <c r="AJ61" s="3">
        <v>2151.7260000000001</v>
      </c>
      <c r="AK61" s="3">
        <v>2176.1370000000002</v>
      </c>
      <c r="AL61" s="3">
        <v>2204.8820000000001</v>
      </c>
      <c r="AM61" s="3">
        <v>2260.076</v>
      </c>
      <c r="AN61" s="3">
        <v>2288.806</v>
      </c>
      <c r="AO61" s="3">
        <v>2292.98</v>
      </c>
      <c r="AP61" s="3">
        <v>2259.8380000000002</v>
      </c>
      <c r="AQ61" s="3">
        <v>2251.3710000000001</v>
      </c>
      <c r="AR61" s="3">
        <v>2291.0859999999998</v>
      </c>
      <c r="AS61" s="3">
        <v>2283.4560000000001</v>
      </c>
      <c r="AT61" s="3">
        <v>2270.4810000000002</v>
      </c>
      <c r="AU61" s="3">
        <v>2274.36</v>
      </c>
      <c r="AV61" s="3">
        <v>2319.9969999999998</v>
      </c>
      <c r="AW61" s="3">
        <v>2319.2069999999999</v>
      </c>
      <c r="AX61" s="3">
        <v>2357.2130000000002</v>
      </c>
      <c r="AY61" s="3">
        <v>2385.2359999999999</v>
      </c>
      <c r="AZ61" s="3">
        <v>2389.2060000000001</v>
      </c>
      <c r="BA61" s="3">
        <v>2406.0949999999998</v>
      </c>
      <c r="BB61" s="3">
        <v>2451.4780000000001</v>
      </c>
      <c r="BC61" s="3">
        <v>2499.5839999999998</v>
      </c>
      <c r="BD61" s="3">
        <v>2523.7080000000001</v>
      </c>
      <c r="BE61" s="3">
        <v>2556.2289999999998</v>
      </c>
      <c r="BF61" s="3">
        <v>2579.511</v>
      </c>
      <c r="BG61" s="3">
        <v>2615.1909999999998</v>
      </c>
      <c r="BH61" s="3">
        <v>2619.0700000000002</v>
      </c>
      <c r="BI61" s="3">
        <v>2619.694</v>
      </c>
      <c r="BJ61" s="3">
        <v>2642.6889999999999</v>
      </c>
      <c r="BK61" s="3">
        <v>2585.3519999999999</v>
      </c>
      <c r="BL61" s="3">
        <v>2498.9050000000002</v>
      </c>
      <c r="BM61" s="3">
        <v>2582.04</v>
      </c>
      <c r="BN61" s="3">
        <v>2673.1080000000002</v>
      </c>
      <c r="BO61" s="3">
        <v>2803.326</v>
      </c>
      <c r="BP61" s="3">
        <v>2904.299</v>
      </c>
      <c r="BQ61" s="3">
        <v>2997.65</v>
      </c>
      <c r="BR61" s="3">
        <v>3160.7869999999998</v>
      </c>
      <c r="BS61" s="3">
        <v>3363.1439999999998</v>
      </c>
      <c r="BT61" s="3">
        <v>3524.971</v>
      </c>
      <c r="BU61" s="3">
        <v>3508.7829999999999</v>
      </c>
      <c r="BV61" s="3">
        <v>3491.634</v>
      </c>
      <c r="BW61" s="3">
        <v>3474.0839999999998</v>
      </c>
      <c r="BX61" s="3">
        <v>3434.375</v>
      </c>
      <c r="BY61" s="3">
        <v>3476.02</v>
      </c>
      <c r="BZ61" s="3">
        <v>3481.2</v>
      </c>
      <c r="CK61" s="3" t="s">
        <v>136</v>
      </c>
    </row>
    <row r="62" spans="1:112" s="3" customFormat="1" x14ac:dyDescent="0.3">
      <c r="B62" s="3" t="s">
        <v>138</v>
      </c>
      <c r="C62" s="6">
        <f>C61*0.75</f>
        <v>1153.296</v>
      </c>
      <c r="D62" s="6">
        <f t="shared" ref="D62:BO62" si="11">D61*0.75</f>
        <v>1160.9925000000001</v>
      </c>
      <c r="E62" s="6">
        <f t="shared" si="11"/>
        <v>1187.71425</v>
      </c>
      <c r="F62" s="6">
        <f t="shared" si="11"/>
        <v>1214.0152499999999</v>
      </c>
      <c r="G62" s="6">
        <f t="shared" si="11"/>
        <v>1229.4195</v>
      </c>
      <c r="H62" s="6">
        <f t="shared" si="11"/>
        <v>1263.9389999999999</v>
      </c>
      <c r="I62" s="6">
        <f t="shared" si="11"/>
        <v>1281.8685</v>
      </c>
      <c r="J62" s="6">
        <f t="shared" si="11"/>
        <v>1290.02025</v>
      </c>
      <c r="K62" s="6">
        <f t="shared" si="11"/>
        <v>1313.0550000000001</v>
      </c>
      <c r="L62" s="6">
        <f t="shared" si="11"/>
        <v>1340.7607499999999</v>
      </c>
      <c r="M62" s="6">
        <f t="shared" si="11"/>
        <v>1353.9</v>
      </c>
      <c r="N62" s="6">
        <f t="shared" si="11"/>
        <v>1391.9159999999999</v>
      </c>
      <c r="O62" s="6">
        <f t="shared" si="11"/>
        <v>1439.8605</v>
      </c>
      <c r="P62" s="6">
        <f t="shared" si="11"/>
        <v>1507.7384999999999</v>
      </c>
      <c r="Q62" s="6">
        <f t="shared" si="11"/>
        <v>1486.0919999999999</v>
      </c>
      <c r="R62" s="6">
        <f t="shared" si="11"/>
        <v>1354.4715000000001</v>
      </c>
      <c r="S62" s="6">
        <f t="shared" si="11"/>
        <v>1303.62075</v>
      </c>
      <c r="T62" s="6">
        <f t="shared" si="11"/>
        <v>1280.8702499999999</v>
      </c>
      <c r="U62" s="6">
        <f t="shared" si="11"/>
        <v>1259.94975</v>
      </c>
      <c r="V62" s="6">
        <f t="shared" si="11"/>
        <v>1276.57725</v>
      </c>
      <c r="W62" s="6">
        <f t="shared" si="11"/>
        <v>1303.04925</v>
      </c>
      <c r="X62" s="6">
        <f t="shared" si="11"/>
        <v>1311.5137500000001</v>
      </c>
      <c r="Y62" s="6">
        <f t="shared" si="11"/>
        <v>1348.65</v>
      </c>
      <c r="Z62" s="6">
        <f t="shared" si="11"/>
        <v>1395.2954999999999</v>
      </c>
      <c r="AA62" s="6">
        <f t="shared" si="11"/>
        <v>1454.0572499999998</v>
      </c>
      <c r="AB62" s="6">
        <f t="shared" si="11"/>
        <v>1490.53575</v>
      </c>
      <c r="AC62" s="6">
        <f t="shared" si="11"/>
        <v>1491.53925</v>
      </c>
      <c r="AD62" s="6">
        <f t="shared" si="11"/>
        <v>1500.6157499999999</v>
      </c>
      <c r="AE62" s="6">
        <f t="shared" si="11"/>
        <v>1528.96875</v>
      </c>
      <c r="AF62" s="6">
        <f t="shared" si="11"/>
        <v>1529.32125</v>
      </c>
      <c r="AG62" s="6">
        <f t="shared" si="11"/>
        <v>1567.3402499999997</v>
      </c>
      <c r="AH62" s="6">
        <f t="shared" si="11"/>
        <v>1574.43525</v>
      </c>
      <c r="AI62" s="6">
        <f t="shared" si="11"/>
        <v>1606.3049999999998</v>
      </c>
      <c r="AJ62" s="6">
        <f t="shared" si="11"/>
        <v>1613.7945</v>
      </c>
      <c r="AK62" s="6">
        <f t="shared" si="11"/>
        <v>1632.10275</v>
      </c>
      <c r="AL62" s="6">
        <f t="shared" si="11"/>
        <v>1653.6615000000002</v>
      </c>
      <c r="AM62" s="6">
        <f t="shared" si="11"/>
        <v>1695.057</v>
      </c>
      <c r="AN62" s="6">
        <f t="shared" si="11"/>
        <v>1716.6044999999999</v>
      </c>
      <c r="AO62" s="6">
        <f t="shared" si="11"/>
        <v>1719.7350000000001</v>
      </c>
      <c r="AP62" s="6">
        <f t="shared" si="11"/>
        <v>1694.8785000000003</v>
      </c>
      <c r="AQ62" s="6">
        <f t="shared" si="11"/>
        <v>1688.5282500000001</v>
      </c>
      <c r="AR62" s="6">
        <f t="shared" si="11"/>
        <v>1718.3145</v>
      </c>
      <c r="AS62" s="6">
        <f t="shared" si="11"/>
        <v>1712.5920000000001</v>
      </c>
      <c r="AT62" s="6">
        <f t="shared" si="11"/>
        <v>1702.8607500000003</v>
      </c>
      <c r="AU62" s="6">
        <f t="shared" si="11"/>
        <v>1705.77</v>
      </c>
      <c r="AV62" s="6">
        <f t="shared" si="11"/>
        <v>1739.99775</v>
      </c>
      <c r="AW62" s="6">
        <f t="shared" si="11"/>
        <v>1739.4052499999998</v>
      </c>
      <c r="AX62" s="6">
        <f t="shared" si="11"/>
        <v>1767.9097500000003</v>
      </c>
      <c r="AY62" s="6">
        <f t="shared" si="11"/>
        <v>1788.9269999999999</v>
      </c>
      <c r="AZ62" s="6">
        <f t="shared" si="11"/>
        <v>1791.9045000000001</v>
      </c>
      <c r="BA62" s="6">
        <f t="shared" si="11"/>
        <v>1804.57125</v>
      </c>
      <c r="BB62" s="6">
        <f t="shared" si="11"/>
        <v>1838.6085</v>
      </c>
      <c r="BC62" s="6">
        <f t="shared" si="11"/>
        <v>1874.6879999999999</v>
      </c>
      <c r="BD62" s="6">
        <f t="shared" si="11"/>
        <v>1892.7809999999999</v>
      </c>
      <c r="BE62" s="6">
        <f t="shared" si="11"/>
        <v>1917.17175</v>
      </c>
      <c r="BF62" s="6">
        <f t="shared" si="11"/>
        <v>1934.6332499999999</v>
      </c>
      <c r="BG62" s="6">
        <f t="shared" si="11"/>
        <v>1961.3932499999999</v>
      </c>
      <c r="BH62" s="6">
        <f t="shared" si="11"/>
        <v>1964.3025000000002</v>
      </c>
      <c r="BI62" s="6">
        <f t="shared" si="11"/>
        <v>1964.7705000000001</v>
      </c>
      <c r="BJ62" s="6">
        <f t="shared" si="11"/>
        <v>1982.0167499999998</v>
      </c>
      <c r="BK62" s="6">
        <f t="shared" si="11"/>
        <v>1939.0139999999999</v>
      </c>
      <c r="BL62" s="6">
        <f t="shared" si="11"/>
        <v>1874.17875</v>
      </c>
      <c r="BM62" s="6">
        <f t="shared" si="11"/>
        <v>1936.53</v>
      </c>
      <c r="BN62" s="6">
        <f t="shared" si="11"/>
        <v>2004.8310000000001</v>
      </c>
      <c r="BO62" s="6">
        <f t="shared" si="11"/>
        <v>2102.4944999999998</v>
      </c>
      <c r="BP62" s="6">
        <f t="shared" ref="BP62:BY62" si="12">BP61*0.75</f>
        <v>2178.2242500000002</v>
      </c>
      <c r="BQ62" s="6">
        <f t="shared" si="12"/>
        <v>2248.2375000000002</v>
      </c>
      <c r="BR62" s="6">
        <f t="shared" si="12"/>
        <v>2370.5902499999997</v>
      </c>
      <c r="BS62" s="6">
        <f t="shared" si="12"/>
        <v>2522.3579999999997</v>
      </c>
      <c r="BT62" s="6">
        <f t="shared" si="12"/>
        <v>2643.7282500000001</v>
      </c>
      <c r="BU62" s="6">
        <f t="shared" si="12"/>
        <v>2631.58725</v>
      </c>
      <c r="BV62" s="6">
        <f t="shared" si="12"/>
        <v>2618.7255</v>
      </c>
      <c r="BW62" s="6">
        <f t="shared" si="12"/>
        <v>2605.5630000000001</v>
      </c>
      <c r="BX62" s="6">
        <f t="shared" si="12"/>
        <v>2575.78125</v>
      </c>
      <c r="BY62" s="6">
        <f t="shared" si="12"/>
        <v>2607.0149999999999</v>
      </c>
      <c r="BZ62" s="3">
        <v>2610.9</v>
      </c>
      <c r="CA62" s="3">
        <v>2635.8</v>
      </c>
      <c r="CB62" s="3">
        <v>2724.9</v>
      </c>
      <c r="CC62" s="3">
        <v>2798.8</v>
      </c>
      <c r="CD62" s="3">
        <v>2817</v>
      </c>
      <c r="CE62" s="3">
        <v>2962</v>
      </c>
      <c r="CF62" s="3">
        <v>2928</v>
      </c>
      <c r="CG62" s="3">
        <v>2877</v>
      </c>
      <c r="CH62" s="3">
        <v>2838</v>
      </c>
      <c r="CI62" s="3">
        <v>2822</v>
      </c>
      <c r="CJ62" s="3">
        <v>2836</v>
      </c>
      <c r="CK62" s="3" t="s">
        <v>138</v>
      </c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</row>
    <row r="63" spans="1:112" s="3" customFormat="1" x14ac:dyDescent="0.3">
      <c r="B63" s="3" t="s">
        <v>110</v>
      </c>
      <c r="C63" s="13">
        <f>(C59-C57)/C56</f>
        <v>3590.477222805845</v>
      </c>
      <c r="D63" s="3">
        <f t="shared" ref="D63:BO63" si="13">(D59-D57)/D56</f>
        <v>3648.7565009211553</v>
      </c>
      <c r="E63" s="3">
        <f t="shared" si="13"/>
        <v>3686.8574886120414</v>
      </c>
      <c r="F63" s="3">
        <f t="shared" si="13"/>
        <v>3769.6359681884087</v>
      </c>
      <c r="G63" s="3">
        <f t="shared" si="13"/>
        <v>3856.1100284021172</v>
      </c>
      <c r="H63" s="3">
        <f t="shared" si="13"/>
        <v>3878.6003594873396</v>
      </c>
      <c r="I63" s="3">
        <f t="shared" si="13"/>
        <v>3937.654499853481</v>
      </c>
      <c r="J63" s="3">
        <f t="shared" si="13"/>
        <v>3980.5379133483943</v>
      </c>
      <c r="K63" s="3">
        <f t="shared" si="13"/>
        <v>4038.2340505505417</v>
      </c>
      <c r="L63" s="3">
        <f t="shared" si="13"/>
        <v>4067.7453391268368</v>
      </c>
      <c r="M63" s="3">
        <f t="shared" si="13"/>
        <v>4045.6159546258104</v>
      </c>
      <c r="N63" s="3">
        <f t="shared" si="13"/>
        <v>4082.9892204335565</v>
      </c>
      <c r="O63" s="3">
        <f t="shared" si="13"/>
        <v>4073.252052219731</v>
      </c>
      <c r="P63" s="3">
        <f t="shared" si="13"/>
        <v>4072.8855272461856</v>
      </c>
      <c r="Q63" s="3">
        <f t="shared" si="13"/>
        <v>4135.6806385916734</v>
      </c>
      <c r="R63" s="3">
        <f t="shared" si="13"/>
        <v>4104.779884206514</v>
      </c>
      <c r="S63" s="3">
        <f t="shared" si="13"/>
        <v>3921.676063559702</v>
      </c>
      <c r="T63" s="3">
        <f t="shared" si="13"/>
        <v>3903.0016923076923</v>
      </c>
      <c r="U63" s="3">
        <f t="shared" si="13"/>
        <v>3894.7467848560691</v>
      </c>
      <c r="V63" s="3">
        <f t="shared" si="13"/>
        <v>3962.1763771514961</v>
      </c>
      <c r="W63" s="3">
        <f t="shared" si="13"/>
        <v>3975.5931642001401</v>
      </c>
      <c r="X63" s="3">
        <f t="shared" si="13"/>
        <v>4033.6856938797932</v>
      </c>
      <c r="Y63" s="3">
        <f t="shared" si="13"/>
        <v>4106.2785608448503</v>
      </c>
      <c r="Z63" s="3">
        <f t="shared" si="13"/>
        <v>4115.2086910894031</v>
      </c>
      <c r="AA63" s="3">
        <f t="shared" si="13"/>
        <v>4159.4301876208738</v>
      </c>
      <c r="AB63" s="3">
        <f t="shared" si="13"/>
        <v>4227.9218752021743</v>
      </c>
      <c r="AC63" s="3">
        <f t="shared" si="13"/>
        <v>4272.4010008793666</v>
      </c>
      <c r="AD63" s="3">
        <f t="shared" si="13"/>
        <v>4288.5387989209112</v>
      </c>
      <c r="AE63" s="3">
        <f t="shared" si="13"/>
        <v>4418.0925787164952</v>
      </c>
      <c r="AF63" s="3">
        <f t="shared" si="13"/>
        <v>4472.3456789832526</v>
      </c>
      <c r="AG63" s="3">
        <f t="shared" si="13"/>
        <v>4466.5927395286208</v>
      </c>
      <c r="AH63" s="3">
        <f t="shared" si="13"/>
        <v>4550.8060205772417</v>
      </c>
      <c r="AI63" s="3">
        <f t="shared" si="13"/>
        <v>4603.3306685559301</v>
      </c>
      <c r="AJ63" s="3">
        <f t="shared" si="13"/>
        <v>4635.0840995561193</v>
      </c>
      <c r="AK63" s="3">
        <f t="shared" si="13"/>
        <v>4653.4939035588695</v>
      </c>
      <c r="AL63" s="3">
        <f t="shared" si="13"/>
        <v>4710.1249873853558</v>
      </c>
      <c r="AM63" s="3">
        <f t="shared" si="13"/>
        <v>4747.7527011259554</v>
      </c>
      <c r="AN63" s="3">
        <f t="shared" si="13"/>
        <v>4848.6408284917152</v>
      </c>
      <c r="AO63" s="3">
        <f t="shared" si="13"/>
        <v>4954.6028599825713</v>
      </c>
      <c r="AP63" s="3">
        <f t="shared" si="13"/>
        <v>5035.5319218168779</v>
      </c>
      <c r="AQ63" s="3">
        <f t="shared" si="13"/>
        <v>5081.3000015544721</v>
      </c>
      <c r="AR63" s="3">
        <f t="shared" si="13"/>
        <v>5118.1926434810821</v>
      </c>
      <c r="AS63" s="3">
        <f t="shared" si="13"/>
        <v>5183.1005199064321</v>
      </c>
      <c r="AT63" s="3">
        <f t="shared" si="13"/>
        <v>5206.6316680561795</v>
      </c>
      <c r="AU63" s="3">
        <f t="shared" si="13"/>
        <v>5212.8486008173159</v>
      </c>
      <c r="AV63" s="3">
        <f t="shared" si="13"/>
        <v>5210.1240794302803</v>
      </c>
      <c r="AW63" s="3">
        <f t="shared" si="13"/>
        <v>5256.7970505606727</v>
      </c>
      <c r="AX63" s="3">
        <f t="shared" si="13"/>
        <v>5311.9931600213822</v>
      </c>
      <c r="AY63" s="3">
        <f t="shared" si="13"/>
        <v>5397.38087344206</v>
      </c>
      <c r="AZ63" s="3">
        <f t="shared" si="13"/>
        <v>5461.9597875975987</v>
      </c>
      <c r="BA63" s="3">
        <f t="shared" si="13"/>
        <v>5520.9197656679071</v>
      </c>
      <c r="BB63" s="3">
        <f t="shared" si="13"/>
        <v>5615.0309834671016</v>
      </c>
      <c r="BC63" s="3">
        <f t="shared" si="13"/>
        <v>5696.0449747471093</v>
      </c>
      <c r="BD63" s="3">
        <f t="shared" si="13"/>
        <v>5774.2906213064089</v>
      </c>
      <c r="BE63" s="3">
        <f t="shared" si="13"/>
        <v>5852.5054578117024</v>
      </c>
      <c r="BF63" s="3">
        <f t="shared" si="13"/>
        <v>5913.3541181899536</v>
      </c>
      <c r="BG63" s="3">
        <f t="shared" si="13"/>
        <v>5993.2093506347683</v>
      </c>
      <c r="BH63" s="3">
        <f t="shared" si="13"/>
        <v>6051.0246550196234</v>
      </c>
      <c r="BI63" s="3">
        <f t="shared" si="13"/>
        <v>6123.7296579562362</v>
      </c>
      <c r="BJ63" s="3">
        <f t="shared" si="13"/>
        <v>6185.5465064666178</v>
      </c>
      <c r="BK63" s="3">
        <f t="shared" si="13"/>
        <v>6158.3513084253536</v>
      </c>
      <c r="BL63" s="3">
        <f t="shared" si="13"/>
        <v>5593.2824800751741</v>
      </c>
      <c r="BM63" s="3">
        <f t="shared" si="13"/>
        <v>6046.0488669451825</v>
      </c>
      <c r="BN63" s="3">
        <f t="shared" si="13"/>
        <v>6305.430242890995</v>
      </c>
      <c r="BO63" s="3">
        <f t="shared" si="13"/>
        <v>6441.6436830529301</v>
      </c>
      <c r="BP63" s="3">
        <f t="shared" ref="BP63:CJ63" si="14">(BP59-BP57)/BP56</f>
        <v>6648.9300231513007</v>
      </c>
      <c r="BQ63" s="3">
        <f t="shared" si="14"/>
        <v>6824.7596461812664</v>
      </c>
      <c r="BR63" s="3">
        <f t="shared" si="14"/>
        <v>7041.1543157934575</v>
      </c>
      <c r="BS63" s="3">
        <f t="shared" si="14"/>
        <v>7189.132966505741</v>
      </c>
      <c r="BT63" s="3">
        <f t="shared" si="14"/>
        <v>7359.0309422670125</v>
      </c>
      <c r="BU63" s="3">
        <f t="shared" si="14"/>
        <v>7525.9904434141226</v>
      </c>
      <c r="BV63" s="3">
        <f t="shared" si="14"/>
        <v>7582.6213078369756</v>
      </c>
      <c r="BW63" s="3">
        <f t="shared" si="14"/>
        <v>7691.0821393419583</v>
      </c>
      <c r="BX63" s="3">
        <f t="shared" si="14"/>
        <v>7795.4177269605179</v>
      </c>
      <c r="BY63" s="3">
        <f t="shared" si="14"/>
        <v>7926.1890778830057</v>
      </c>
      <c r="BZ63" s="3">
        <f t="shared" si="14"/>
        <v>8059.070168226257</v>
      </c>
      <c r="CA63" s="3">
        <f t="shared" si="14"/>
        <v>8264.9315968092797</v>
      </c>
      <c r="CB63" s="3">
        <f t="shared" si="14"/>
        <v>8407.0179775280885</v>
      </c>
      <c r="CC63" s="3">
        <f t="shared" si="14"/>
        <v>8450.5584507042258</v>
      </c>
      <c r="CD63" s="3">
        <f t="shared" si="14"/>
        <v>8541.966666666669</v>
      </c>
      <c r="CE63" s="3">
        <f t="shared" si="14"/>
        <v>8634.3338983050853</v>
      </c>
      <c r="CF63" s="3">
        <f t="shared" si="14"/>
        <v>8695.2407714039764</v>
      </c>
      <c r="CG63" s="3">
        <f t="shared" si="14"/>
        <v>8818.3623249299726</v>
      </c>
      <c r="CH63" s="3">
        <f t="shared" si="14"/>
        <v>9016.382905982904</v>
      </c>
      <c r="CI63" s="3">
        <f t="shared" si="14"/>
        <v>9114.0029914529932</v>
      </c>
      <c r="CJ63" s="3">
        <f t="shared" si="14"/>
        <v>9314.0541310541303</v>
      </c>
      <c r="CK63" s="3" t="s">
        <v>110</v>
      </c>
    </row>
    <row r="64" spans="1:112" x14ac:dyDescent="0.3">
      <c r="B64" s="4" t="s">
        <v>111</v>
      </c>
      <c r="C64" s="4">
        <v>10496.8</v>
      </c>
      <c r="D64" s="4">
        <v>10496.8</v>
      </c>
      <c r="E64" s="4">
        <v>10496.8</v>
      </c>
      <c r="F64" s="4">
        <v>10496.8</v>
      </c>
      <c r="G64" s="4">
        <v>11353.5</v>
      </c>
      <c r="H64" s="4">
        <v>11353.5</v>
      </c>
      <c r="I64" s="4">
        <v>11353.5</v>
      </c>
      <c r="J64" s="4">
        <v>11353.5</v>
      </c>
      <c r="K64" s="4">
        <v>11987</v>
      </c>
      <c r="L64" s="4">
        <v>11987</v>
      </c>
      <c r="M64" s="4">
        <v>11987</v>
      </c>
      <c r="N64" s="4">
        <v>11987</v>
      </c>
      <c r="O64" s="4">
        <v>12779.1</v>
      </c>
      <c r="P64" s="4">
        <v>12779.1</v>
      </c>
      <c r="Q64" s="4">
        <v>12779.1</v>
      </c>
      <c r="R64" s="4">
        <v>12779.1</v>
      </c>
      <c r="S64" s="4">
        <v>12418.8</v>
      </c>
      <c r="T64" s="4">
        <v>12418.8</v>
      </c>
      <c r="U64" s="4">
        <v>12418.8</v>
      </c>
      <c r="V64" s="4">
        <v>12418.8</v>
      </c>
      <c r="W64" s="4">
        <v>12802.9</v>
      </c>
      <c r="X64" s="4">
        <v>12802.9</v>
      </c>
      <c r="Y64" s="4">
        <v>12802.9</v>
      </c>
      <c r="Z64" s="4">
        <v>12802.9</v>
      </c>
      <c r="AA64" s="4">
        <v>13458</v>
      </c>
      <c r="AB64" s="4">
        <v>13458</v>
      </c>
      <c r="AC64" s="4">
        <v>13458</v>
      </c>
      <c r="AD64" s="4">
        <v>13458</v>
      </c>
      <c r="AE64" s="4">
        <v>13948.8</v>
      </c>
      <c r="AF64" s="4">
        <v>13948.8</v>
      </c>
      <c r="AG64" s="4">
        <v>13948.8</v>
      </c>
      <c r="AH64" s="4">
        <v>13948.8</v>
      </c>
      <c r="AI64" s="4">
        <v>14534.3</v>
      </c>
      <c r="AJ64" s="4">
        <v>14534.3</v>
      </c>
      <c r="AK64" s="4">
        <v>14534.3</v>
      </c>
      <c r="AL64" s="4">
        <v>14534.3</v>
      </c>
      <c r="AM64" s="4">
        <v>15247</v>
      </c>
      <c r="AN64" s="4">
        <v>15247</v>
      </c>
      <c r="AO64" s="4">
        <v>15247</v>
      </c>
      <c r="AP64" s="4">
        <v>15247</v>
      </c>
      <c r="AQ64" s="4">
        <v>15511.1</v>
      </c>
      <c r="AR64" s="4">
        <v>15511.1</v>
      </c>
      <c r="AS64" s="4">
        <v>15511.1</v>
      </c>
      <c r="AT64" s="4">
        <v>15511.1</v>
      </c>
      <c r="AU64" s="4">
        <v>15923.2</v>
      </c>
      <c r="AV64" s="4">
        <v>15923.2</v>
      </c>
      <c r="AW64" s="4">
        <v>15923.2</v>
      </c>
      <c r="AX64" s="4">
        <v>15923.2</v>
      </c>
      <c r="AY64" s="4">
        <v>16504</v>
      </c>
      <c r="AZ64" s="4">
        <v>16504</v>
      </c>
      <c r="BA64" s="4">
        <v>16504</v>
      </c>
      <c r="BB64" s="4">
        <v>16504</v>
      </c>
      <c r="BC64" s="4">
        <v>17344.900000000001</v>
      </c>
      <c r="BD64" s="4">
        <v>17344.900000000001</v>
      </c>
      <c r="BE64" s="4">
        <v>17344.900000000001</v>
      </c>
      <c r="BF64" s="4">
        <v>17344.900000000001</v>
      </c>
      <c r="BG64" s="4">
        <v>18133.900000000001</v>
      </c>
      <c r="BH64" s="4">
        <v>18133.900000000001</v>
      </c>
      <c r="BI64" s="4">
        <v>18133.900000000001</v>
      </c>
      <c r="BJ64" s="4">
        <v>18133.900000000001</v>
      </c>
      <c r="BK64" s="4">
        <v>18158.400000000001</v>
      </c>
      <c r="BL64" s="4">
        <v>18245.400000000001</v>
      </c>
      <c r="BM64" s="4">
        <v>18369.5</v>
      </c>
      <c r="BN64" s="4">
        <v>18550</v>
      </c>
      <c r="BO64" s="4">
        <v>19736.3</v>
      </c>
      <c r="BP64" s="4">
        <v>20034.8</v>
      </c>
      <c r="BQ64" s="4">
        <v>20326.2</v>
      </c>
      <c r="BR64" s="4">
        <v>20768.7</v>
      </c>
      <c r="BS64" s="3">
        <v>21393.8</v>
      </c>
      <c r="BT64" s="3">
        <v>22045.599999999999</v>
      </c>
      <c r="BU64" s="3">
        <v>22696.3</v>
      </c>
      <c r="BV64" s="28">
        <v>22993.9</v>
      </c>
      <c r="BW64" s="3">
        <v>23213.200000000001</v>
      </c>
      <c r="BX64" s="3">
        <v>23432.5</v>
      </c>
      <c r="BY64" s="3">
        <v>23651.8</v>
      </c>
      <c r="BZ64" s="28">
        <v>23813.8</v>
      </c>
      <c r="CA64" s="3">
        <v>24042.5</v>
      </c>
      <c r="CB64" s="3">
        <v>24312.3</v>
      </c>
      <c r="CC64" s="3">
        <v>24577.1</v>
      </c>
      <c r="CD64" s="3">
        <v>24586.3</v>
      </c>
      <c r="CE64" s="3">
        <v>25097.3</v>
      </c>
      <c r="CF64" s="3">
        <v>25110.7</v>
      </c>
      <c r="CG64" s="3">
        <v>25464</v>
      </c>
      <c r="CH64" s="3">
        <v>25599.5</v>
      </c>
      <c r="CI64" s="3">
        <v>25997</v>
      </c>
      <c r="CJ64" s="3">
        <v>26561</v>
      </c>
      <c r="CK64" s="4" t="s">
        <v>111</v>
      </c>
    </row>
    <row r="65" spans="2:90" s="3" customFormat="1" x14ac:dyDescent="0.3">
      <c r="B65" s="3" t="s">
        <v>112</v>
      </c>
      <c r="C65" s="13">
        <f>C63+C64</f>
        <v>14087.277222805844</v>
      </c>
      <c r="D65" s="3">
        <f t="shared" ref="D65:BO65" si="15">D63+D64</f>
        <v>14145.556500921155</v>
      </c>
      <c r="E65" s="3">
        <f t="shared" si="15"/>
        <v>14183.65748861204</v>
      </c>
      <c r="F65" s="3">
        <f t="shared" si="15"/>
        <v>14266.435968188409</v>
      </c>
      <c r="G65" s="3">
        <f t="shared" si="15"/>
        <v>15209.610028402118</v>
      </c>
      <c r="H65" s="3">
        <f t="shared" si="15"/>
        <v>15232.10035948734</v>
      </c>
      <c r="I65" s="3">
        <f t="shared" si="15"/>
        <v>15291.154499853481</v>
      </c>
      <c r="J65" s="3">
        <f t="shared" si="15"/>
        <v>15334.037913348395</v>
      </c>
      <c r="K65" s="3">
        <f t="shared" si="15"/>
        <v>16025.234050550542</v>
      </c>
      <c r="L65" s="3">
        <f t="shared" si="15"/>
        <v>16054.745339126837</v>
      </c>
      <c r="M65" s="3">
        <f t="shared" si="15"/>
        <v>16032.61595462581</v>
      </c>
      <c r="N65" s="3">
        <f t="shared" si="15"/>
        <v>16069.989220433556</v>
      </c>
      <c r="O65" s="3">
        <f t="shared" si="15"/>
        <v>16852.352052219732</v>
      </c>
      <c r="P65" s="3">
        <f t="shared" si="15"/>
        <v>16851.985527246186</v>
      </c>
      <c r="Q65" s="3">
        <f t="shared" si="15"/>
        <v>16914.780638591674</v>
      </c>
      <c r="R65" s="3">
        <f t="shared" si="15"/>
        <v>16883.879884206515</v>
      </c>
      <c r="S65" s="3">
        <f t="shared" si="15"/>
        <v>16340.476063559701</v>
      </c>
      <c r="T65" s="3">
        <f t="shared" si="15"/>
        <v>16321.801692307692</v>
      </c>
      <c r="U65" s="3">
        <f t="shared" si="15"/>
        <v>16313.546784856069</v>
      </c>
      <c r="V65" s="3">
        <f t="shared" si="15"/>
        <v>16380.976377151495</v>
      </c>
      <c r="W65" s="3">
        <f t="shared" si="15"/>
        <v>16778.493164200139</v>
      </c>
      <c r="X65" s="3">
        <f t="shared" si="15"/>
        <v>16836.585693879792</v>
      </c>
      <c r="Y65" s="3">
        <f t="shared" si="15"/>
        <v>16909.178560844848</v>
      </c>
      <c r="Z65" s="3">
        <f t="shared" si="15"/>
        <v>16918.108691089401</v>
      </c>
      <c r="AA65" s="3">
        <f t="shared" si="15"/>
        <v>17617.430187620874</v>
      </c>
      <c r="AB65" s="3">
        <f t="shared" si="15"/>
        <v>17685.921875202173</v>
      </c>
      <c r="AC65" s="3">
        <f t="shared" si="15"/>
        <v>17730.401000879367</v>
      </c>
      <c r="AD65" s="3">
        <f t="shared" si="15"/>
        <v>17746.538798920912</v>
      </c>
      <c r="AE65" s="3">
        <f t="shared" si="15"/>
        <v>18366.892578716495</v>
      </c>
      <c r="AF65" s="3">
        <f t="shared" si="15"/>
        <v>18421.145678983252</v>
      </c>
      <c r="AG65" s="3">
        <f t="shared" si="15"/>
        <v>18415.392739528619</v>
      </c>
      <c r="AH65" s="3">
        <f t="shared" si="15"/>
        <v>18499.606020577241</v>
      </c>
      <c r="AI65" s="3">
        <f t="shared" si="15"/>
        <v>19137.630668555928</v>
      </c>
      <c r="AJ65" s="3">
        <f t="shared" si="15"/>
        <v>19169.384099556119</v>
      </c>
      <c r="AK65" s="3">
        <f t="shared" si="15"/>
        <v>19187.793903558868</v>
      </c>
      <c r="AL65" s="3">
        <f t="shared" si="15"/>
        <v>19244.424987385355</v>
      </c>
      <c r="AM65" s="3">
        <f t="shared" si="15"/>
        <v>19994.752701125955</v>
      </c>
      <c r="AN65" s="3">
        <f t="shared" si="15"/>
        <v>20095.640828491716</v>
      </c>
      <c r="AO65" s="3">
        <f t="shared" si="15"/>
        <v>20201.602859982573</v>
      </c>
      <c r="AP65" s="3">
        <f t="shared" si="15"/>
        <v>20282.531921816877</v>
      </c>
      <c r="AQ65" s="3">
        <f t="shared" si="15"/>
        <v>20592.400001554473</v>
      </c>
      <c r="AR65" s="3">
        <f t="shared" si="15"/>
        <v>20629.292643481083</v>
      </c>
      <c r="AS65" s="3">
        <f t="shared" si="15"/>
        <v>20694.200519906433</v>
      </c>
      <c r="AT65" s="3">
        <f t="shared" si="15"/>
        <v>20717.731668056178</v>
      </c>
      <c r="AU65" s="3">
        <f t="shared" si="15"/>
        <v>21136.048600817317</v>
      </c>
      <c r="AV65" s="3">
        <f t="shared" si="15"/>
        <v>21133.32407943028</v>
      </c>
      <c r="AW65" s="3">
        <f t="shared" si="15"/>
        <v>21179.997050560673</v>
      </c>
      <c r="AX65" s="3">
        <f t="shared" si="15"/>
        <v>21235.193160021383</v>
      </c>
      <c r="AY65" s="3">
        <f t="shared" si="15"/>
        <v>21901.38087344206</v>
      </c>
      <c r="AZ65" s="3">
        <f t="shared" si="15"/>
        <v>21965.9597875976</v>
      </c>
      <c r="BA65" s="3">
        <f t="shared" si="15"/>
        <v>22024.919765667906</v>
      </c>
      <c r="BB65" s="3">
        <f t="shared" si="15"/>
        <v>22119.030983467102</v>
      </c>
      <c r="BC65" s="3">
        <f t="shared" si="15"/>
        <v>23040.944974747112</v>
      </c>
      <c r="BD65" s="3">
        <f t="shared" si="15"/>
        <v>23119.19062130641</v>
      </c>
      <c r="BE65" s="3">
        <f t="shared" si="15"/>
        <v>23197.405457811703</v>
      </c>
      <c r="BF65" s="3">
        <f t="shared" si="15"/>
        <v>23258.254118189954</v>
      </c>
      <c r="BG65" s="3">
        <f t="shared" si="15"/>
        <v>24127.109350634768</v>
      </c>
      <c r="BH65" s="3">
        <f t="shared" si="15"/>
        <v>24184.924655019626</v>
      </c>
      <c r="BI65" s="3">
        <f t="shared" si="15"/>
        <v>24257.629657956237</v>
      </c>
      <c r="BJ65" s="3">
        <f t="shared" si="15"/>
        <v>24319.446506466618</v>
      </c>
      <c r="BK65" s="3">
        <f t="shared" si="15"/>
        <v>24316.751308425355</v>
      </c>
      <c r="BL65" s="3">
        <f t="shared" si="15"/>
        <v>23838.682480075175</v>
      </c>
      <c r="BM65" s="3">
        <f t="shared" si="15"/>
        <v>24415.548866945181</v>
      </c>
      <c r="BN65" s="3">
        <f t="shared" si="15"/>
        <v>24855.430242890994</v>
      </c>
      <c r="BO65" s="3">
        <f t="shared" si="15"/>
        <v>26177.94368305293</v>
      </c>
      <c r="BP65" s="3">
        <f t="shared" ref="BP65:CH65" si="16">BP63+BP64</f>
        <v>26683.7300231513</v>
      </c>
      <c r="BQ65" s="3">
        <f t="shared" si="16"/>
        <v>27150.959646181269</v>
      </c>
      <c r="BR65" s="3">
        <f t="shared" si="16"/>
        <v>27809.854315793458</v>
      </c>
      <c r="BS65" s="3">
        <f t="shared" si="16"/>
        <v>28582.932966505741</v>
      </c>
      <c r="BT65" s="3">
        <f t="shared" si="16"/>
        <v>29404.630942267009</v>
      </c>
      <c r="BU65" s="3">
        <f t="shared" si="16"/>
        <v>30222.290443414124</v>
      </c>
      <c r="BV65" s="3">
        <f t="shared" si="16"/>
        <v>30576.521307836978</v>
      </c>
      <c r="BW65" s="3">
        <f t="shared" si="16"/>
        <v>30904.282139341958</v>
      </c>
      <c r="BX65" s="13">
        <f t="shared" si="16"/>
        <v>31227.917726960517</v>
      </c>
      <c r="BY65" s="13">
        <f t="shared" si="16"/>
        <v>31577.989077883005</v>
      </c>
      <c r="BZ65" s="13">
        <f t="shared" si="16"/>
        <v>31872.870168226254</v>
      </c>
      <c r="CA65" s="13">
        <f t="shared" si="16"/>
        <v>32307.431596809278</v>
      </c>
      <c r="CB65" s="13">
        <f t="shared" si="16"/>
        <v>32719.317977528088</v>
      </c>
      <c r="CC65" s="13">
        <f t="shared" si="16"/>
        <v>33027.658450704228</v>
      </c>
      <c r="CD65" s="13">
        <f t="shared" si="16"/>
        <v>33128.26666666667</v>
      </c>
      <c r="CE65" s="13">
        <f t="shared" si="16"/>
        <v>33731.633898305081</v>
      </c>
      <c r="CF65" s="13">
        <f t="shared" si="16"/>
        <v>33805.940771403977</v>
      </c>
      <c r="CG65" s="13">
        <f t="shared" si="16"/>
        <v>34282.362324929971</v>
      </c>
      <c r="CH65" s="13">
        <f t="shared" si="16"/>
        <v>34615.8829059829</v>
      </c>
      <c r="CI65" s="13">
        <v>35111.300000000003</v>
      </c>
      <c r="CJ65" s="13">
        <f>CJ63+CJ64</f>
        <v>35875.05413105413</v>
      </c>
      <c r="CK65" s="3" t="s">
        <v>112</v>
      </c>
    </row>
    <row r="66" spans="2:90" s="3" customFormat="1" x14ac:dyDescent="0.3">
      <c r="B66" s="3" t="s">
        <v>160</v>
      </c>
      <c r="C66" s="4">
        <v>10496.8</v>
      </c>
      <c r="D66" s="13">
        <f t="shared" ref="D66:AI66" si="17">D64*100/D80</f>
        <v>10416.738594030261</v>
      </c>
      <c r="E66" s="13">
        <f t="shared" si="17"/>
        <v>10298.687171489337</v>
      </c>
      <c r="F66" s="13">
        <f t="shared" si="17"/>
        <v>10250.96029939823</v>
      </c>
      <c r="G66" s="13">
        <f t="shared" si="17"/>
        <v>11010.167086294416</v>
      </c>
      <c r="H66" s="13">
        <f t="shared" si="17"/>
        <v>10916.546394924619</v>
      </c>
      <c r="I66" s="13">
        <f t="shared" si="17"/>
        <v>10848.073621446702</v>
      </c>
      <c r="J66" s="13">
        <f t="shared" si="17"/>
        <v>10846.700847232938</v>
      </c>
      <c r="K66" s="13">
        <f t="shared" si="17"/>
        <v>11372.125163797045</v>
      </c>
      <c r="L66" s="13">
        <f t="shared" si="17"/>
        <v>11283.600003541183</v>
      </c>
      <c r="M66" s="13">
        <f t="shared" si="17"/>
        <v>11213.5355800216</v>
      </c>
      <c r="N66" s="13">
        <f t="shared" si="17"/>
        <v>11200.332319365707</v>
      </c>
      <c r="O66" s="13">
        <f t="shared" si="17"/>
        <v>11893.090693490005</v>
      </c>
      <c r="P66" s="13">
        <f t="shared" si="17"/>
        <v>11851.372655207266</v>
      </c>
      <c r="Q66" s="13">
        <f t="shared" si="17"/>
        <v>11756.766849075617</v>
      </c>
      <c r="R66" s="13">
        <f t="shared" si="17"/>
        <v>11579.322749028506</v>
      </c>
      <c r="S66" s="13">
        <f t="shared" si="17"/>
        <v>11205.250021491272</v>
      </c>
      <c r="T66" s="13">
        <f t="shared" si="17"/>
        <v>11276.79042987353</v>
      </c>
      <c r="U66" s="13">
        <f t="shared" si="17"/>
        <v>11316.695345448181</v>
      </c>
      <c r="V66" s="13">
        <f t="shared" si="17"/>
        <v>11321.865432496195</v>
      </c>
      <c r="W66" s="13">
        <f t="shared" si="17"/>
        <v>11632.023210465051</v>
      </c>
      <c r="X66" s="13">
        <f t="shared" si="17"/>
        <v>11535.772475328769</v>
      </c>
      <c r="Y66" s="13">
        <f t="shared" si="17"/>
        <v>11464.824957317009</v>
      </c>
      <c r="Z66" s="13">
        <f t="shared" si="17"/>
        <v>11360.123184791151</v>
      </c>
      <c r="AA66" s="13">
        <f t="shared" si="17"/>
        <v>11906.528217614643</v>
      </c>
      <c r="AB66" s="13">
        <f t="shared" si="17"/>
        <v>11846.835494393477</v>
      </c>
      <c r="AC66" s="13">
        <f t="shared" si="17"/>
        <v>11744.13825680391</v>
      </c>
      <c r="AD66" s="13">
        <f t="shared" si="17"/>
        <v>11735.842437425277</v>
      </c>
      <c r="AE66" s="13">
        <f t="shared" si="17"/>
        <v>12109.080353165837</v>
      </c>
      <c r="AF66" s="13">
        <f t="shared" si="17"/>
        <v>12041.635538954455</v>
      </c>
      <c r="AG66" s="13">
        <f t="shared" si="17"/>
        <v>11926.771715996139</v>
      </c>
      <c r="AH66" s="13">
        <f t="shared" si="17"/>
        <v>11877.495573918108</v>
      </c>
      <c r="AI66" s="13">
        <f t="shared" si="17"/>
        <v>12393.55431915939</v>
      </c>
      <c r="AJ66" s="13">
        <f t="shared" ref="AJ66:BO66" si="18">AJ64*100/AJ80</f>
        <v>12396.052696768891</v>
      </c>
      <c r="AK66" s="13">
        <f t="shared" si="18"/>
        <v>12291.072576831397</v>
      </c>
      <c r="AL66" s="13">
        <f t="shared" si="18"/>
        <v>12214.470687466668</v>
      </c>
      <c r="AM66" s="13">
        <f t="shared" si="18"/>
        <v>12836.229623988511</v>
      </c>
      <c r="AN66" s="13">
        <f t="shared" si="18"/>
        <v>12719.444410021326</v>
      </c>
      <c r="AO66" s="13">
        <f t="shared" si="18"/>
        <v>12649.5953299834</v>
      </c>
      <c r="AP66" s="13">
        <f t="shared" si="18"/>
        <v>12646.080095492465</v>
      </c>
      <c r="AQ66" s="13">
        <f t="shared" si="18"/>
        <v>12937.181695533543</v>
      </c>
      <c r="AR66" s="13">
        <f t="shared" si="18"/>
        <v>12820.685393122094</v>
      </c>
      <c r="AS66" s="13">
        <f t="shared" si="18"/>
        <v>12768.712938966044</v>
      </c>
      <c r="AT66" s="13">
        <f t="shared" si="18"/>
        <v>12738.121513460277</v>
      </c>
      <c r="AU66" s="13">
        <f t="shared" si="18"/>
        <v>13157.69194665521</v>
      </c>
      <c r="AV66" s="13">
        <f t="shared" si="18"/>
        <v>13049.367637060708</v>
      </c>
      <c r="AW66" s="13">
        <f t="shared" si="18"/>
        <v>13063.715535643289</v>
      </c>
      <c r="AX66" s="13">
        <f t="shared" si="18"/>
        <v>12988.829924198104</v>
      </c>
      <c r="AY66" s="13">
        <f t="shared" si="18"/>
        <v>13376.265947210171</v>
      </c>
      <c r="AZ66" s="13">
        <f t="shared" si="18"/>
        <v>13378.214019144865</v>
      </c>
      <c r="BA66" s="13">
        <f t="shared" si="18"/>
        <v>13278.445522181026</v>
      </c>
      <c r="BB66" s="13">
        <f t="shared" si="18"/>
        <v>13180.126485178611</v>
      </c>
      <c r="BC66" s="13">
        <f t="shared" si="18"/>
        <v>13823.505227008498</v>
      </c>
      <c r="BD66" s="13">
        <f t="shared" si="18"/>
        <v>13652.871086413968</v>
      </c>
      <c r="BE66" s="13">
        <f t="shared" si="18"/>
        <v>13672.397989096698</v>
      </c>
      <c r="BF66" s="13">
        <f t="shared" si="18"/>
        <v>13684.046328557315</v>
      </c>
      <c r="BG66" s="13">
        <f t="shared" si="18"/>
        <v>14168.591101363918</v>
      </c>
      <c r="BH66" s="13">
        <f t="shared" si="18"/>
        <v>14114.501508816758</v>
      </c>
      <c r="BI66" s="13">
        <f t="shared" si="18"/>
        <v>13999.412812896944</v>
      </c>
      <c r="BJ66" s="13">
        <f t="shared" si="18"/>
        <v>13984.870626270242</v>
      </c>
      <c r="BK66" s="13">
        <f t="shared" si="18"/>
        <v>14021.338297410093</v>
      </c>
      <c r="BL66" s="13">
        <f t="shared" si="18"/>
        <v>14114.828455111949</v>
      </c>
      <c r="BM66" s="13">
        <f t="shared" si="18"/>
        <v>13873.344033292233</v>
      </c>
      <c r="BN66" s="13">
        <f t="shared" si="18"/>
        <v>14060.477887126657</v>
      </c>
      <c r="BO66" s="13">
        <f t="shared" si="18"/>
        <v>14751.988777666589</v>
      </c>
      <c r="BP66" s="13">
        <f t="shared" ref="BP66:CJ66" si="19">BP64*100/BP80</f>
        <v>14674.370365933026</v>
      </c>
      <c r="BQ66" s="13">
        <f t="shared" si="19"/>
        <v>14757.642767964073</v>
      </c>
      <c r="BR66" s="13">
        <f t="shared" si="19"/>
        <v>14801.672569987484</v>
      </c>
      <c r="BS66" s="13">
        <f t="shared" si="19"/>
        <v>14873.895364019774</v>
      </c>
      <c r="BT66" s="13">
        <f t="shared" si="19"/>
        <v>14926.107047346497</v>
      </c>
      <c r="BU66" s="13">
        <f t="shared" si="19"/>
        <v>15249.445705632825</v>
      </c>
      <c r="BV66" s="13">
        <f t="shared" si="19"/>
        <v>15406.170912304266</v>
      </c>
      <c r="BW66" s="13">
        <f t="shared" si="19"/>
        <v>15553.137953851548</v>
      </c>
      <c r="BX66" s="13">
        <f t="shared" si="19"/>
        <v>15580.250339852473</v>
      </c>
      <c r="BY66" s="13">
        <f t="shared" si="19"/>
        <v>15653.077432164131</v>
      </c>
      <c r="BZ66" s="13">
        <f t="shared" si="19"/>
        <v>15595.153896529144</v>
      </c>
      <c r="CA66" s="13">
        <f t="shared" si="19"/>
        <v>15602.894412356414</v>
      </c>
      <c r="CB66" s="13">
        <f t="shared" si="19"/>
        <v>15725.937904269082</v>
      </c>
      <c r="CC66" s="13">
        <f t="shared" si="19"/>
        <v>15886.942469295411</v>
      </c>
      <c r="CD66" s="13">
        <f t="shared" si="19"/>
        <v>15770.558050032072</v>
      </c>
      <c r="CE66" s="13">
        <f t="shared" si="19"/>
        <v>16032.515650951835</v>
      </c>
      <c r="CF66" s="13">
        <f t="shared" si="19"/>
        <v>15878.778297710891</v>
      </c>
      <c r="CG66" s="13">
        <f t="shared" si="19"/>
        <v>16087.945413191812</v>
      </c>
      <c r="CH66" s="13">
        <f t="shared" si="19"/>
        <v>16021.717361371886</v>
      </c>
      <c r="CI66" s="13">
        <f t="shared" si="19"/>
        <v>16123.170429173901</v>
      </c>
      <c r="CJ66" s="13">
        <f t="shared" si="19"/>
        <v>16183.88983670485</v>
      </c>
      <c r="CK66" s="3" t="s">
        <v>162</v>
      </c>
    </row>
    <row r="67" spans="2:90" s="3" customFormat="1" x14ac:dyDescent="0.3">
      <c r="B67" s="3" t="s">
        <v>171</v>
      </c>
      <c r="C67" s="47">
        <f>C64+C62</f>
        <v>11650.096</v>
      </c>
      <c r="D67" s="47">
        <f t="shared" ref="D67:BO67" si="20">D64+D62</f>
        <v>11657.7925</v>
      </c>
      <c r="E67" s="47">
        <f t="shared" si="20"/>
        <v>11684.51425</v>
      </c>
      <c r="F67" s="47">
        <f t="shared" si="20"/>
        <v>11710.81525</v>
      </c>
      <c r="G67" s="47">
        <f t="shared" si="20"/>
        <v>12582.9195</v>
      </c>
      <c r="H67" s="47">
        <f t="shared" si="20"/>
        <v>12617.439</v>
      </c>
      <c r="I67" s="47">
        <f t="shared" si="20"/>
        <v>12635.3685</v>
      </c>
      <c r="J67" s="47">
        <f t="shared" si="20"/>
        <v>12643.52025</v>
      </c>
      <c r="K67" s="47">
        <f t="shared" si="20"/>
        <v>13300.055</v>
      </c>
      <c r="L67" s="47">
        <f t="shared" si="20"/>
        <v>13327.760749999999</v>
      </c>
      <c r="M67" s="47">
        <f t="shared" si="20"/>
        <v>13340.9</v>
      </c>
      <c r="N67" s="47">
        <f t="shared" si="20"/>
        <v>13378.915999999999</v>
      </c>
      <c r="O67" s="47">
        <f t="shared" si="20"/>
        <v>14218.960500000001</v>
      </c>
      <c r="P67" s="47">
        <f t="shared" si="20"/>
        <v>14286.8385</v>
      </c>
      <c r="Q67" s="47">
        <f t="shared" si="20"/>
        <v>14265.192000000001</v>
      </c>
      <c r="R67" s="47">
        <f t="shared" si="20"/>
        <v>14133.5715</v>
      </c>
      <c r="S67" s="47">
        <f t="shared" si="20"/>
        <v>13722.420749999999</v>
      </c>
      <c r="T67" s="47">
        <f t="shared" si="20"/>
        <v>13699.670249999999</v>
      </c>
      <c r="U67" s="47">
        <f t="shared" si="20"/>
        <v>13678.749749999999</v>
      </c>
      <c r="V67" s="47">
        <f t="shared" si="20"/>
        <v>13695.37725</v>
      </c>
      <c r="W67" s="47">
        <f t="shared" si="20"/>
        <v>14105.94925</v>
      </c>
      <c r="X67" s="47">
        <f t="shared" si="20"/>
        <v>14114.41375</v>
      </c>
      <c r="Y67" s="47">
        <f t="shared" si="20"/>
        <v>14151.55</v>
      </c>
      <c r="Z67" s="47">
        <f t="shared" si="20"/>
        <v>14198.1955</v>
      </c>
      <c r="AA67" s="47">
        <f t="shared" si="20"/>
        <v>14912.05725</v>
      </c>
      <c r="AB67" s="47">
        <f t="shared" si="20"/>
        <v>14948.535749999999</v>
      </c>
      <c r="AC67" s="47">
        <f t="shared" si="20"/>
        <v>14949.53925</v>
      </c>
      <c r="AD67" s="47">
        <f t="shared" si="20"/>
        <v>14958.615750000001</v>
      </c>
      <c r="AE67" s="47">
        <f t="shared" si="20"/>
        <v>15477.768749999999</v>
      </c>
      <c r="AF67" s="47">
        <f t="shared" si="20"/>
        <v>15478.12125</v>
      </c>
      <c r="AG67" s="47">
        <f t="shared" si="20"/>
        <v>15516.140249999999</v>
      </c>
      <c r="AH67" s="47">
        <f t="shared" si="20"/>
        <v>15523.23525</v>
      </c>
      <c r="AI67" s="47">
        <f t="shared" si="20"/>
        <v>16140.605</v>
      </c>
      <c r="AJ67" s="47">
        <f t="shared" si="20"/>
        <v>16148.094499999999</v>
      </c>
      <c r="AK67" s="47">
        <f t="shared" si="20"/>
        <v>16166.402749999999</v>
      </c>
      <c r="AL67" s="47">
        <f t="shared" si="20"/>
        <v>16187.961499999999</v>
      </c>
      <c r="AM67" s="47">
        <f t="shared" si="20"/>
        <v>16942.057000000001</v>
      </c>
      <c r="AN67" s="47">
        <f t="shared" si="20"/>
        <v>16963.604500000001</v>
      </c>
      <c r="AO67" s="47">
        <f t="shared" si="20"/>
        <v>16966.735000000001</v>
      </c>
      <c r="AP67" s="47">
        <f t="shared" si="20"/>
        <v>16941.878499999999</v>
      </c>
      <c r="AQ67" s="47">
        <f t="shared" si="20"/>
        <v>17199.628250000002</v>
      </c>
      <c r="AR67" s="47">
        <f t="shared" si="20"/>
        <v>17229.414499999999</v>
      </c>
      <c r="AS67" s="47">
        <f t="shared" si="20"/>
        <v>17223.691999999999</v>
      </c>
      <c r="AT67" s="47">
        <f t="shared" si="20"/>
        <v>17213.960750000002</v>
      </c>
      <c r="AU67" s="47">
        <f t="shared" si="20"/>
        <v>17628.97</v>
      </c>
      <c r="AV67" s="47">
        <f t="shared" si="20"/>
        <v>17663.197749999999</v>
      </c>
      <c r="AW67" s="47">
        <f t="shared" si="20"/>
        <v>17662.605250000001</v>
      </c>
      <c r="AX67" s="47">
        <f t="shared" si="20"/>
        <v>17691.10975</v>
      </c>
      <c r="AY67" s="47">
        <f t="shared" si="20"/>
        <v>18292.927</v>
      </c>
      <c r="AZ67" s="47">
        <f t="shared" si="20"/>
        <v>18295.904500000001</v>
      </c>
      <c r="BA67" s="47">
        <f t="shared" si="20"/>
        <v>18308.571250000001</v>
      </c>
      <c r="BB67" s="47">
        <f t="shared" si="20"/>
        <v>18342.608499999998</v>
      </c>
      <c r="BC67" s="47">
        <f t="shared" si="20"/>
        <v>19219.588</v>
      </c>
      <c r="BD67" s="47">
        <f t="shared" si="20"/>
        <v>19237.681</v>
      </c>
      <c r="BE67" s="47">
        <f t="shared" si="20"/>
        <v>19262.071750000003</v>
      </c>
      <c r="BF67" s="47">
        <f t="shared" si="20"/>
        <v>19279.53325</v>
      </c>
      <c r="BG67" s="47">
        <f t="shared" si="20"/>
        <v>20095.293250000002</v>
      </c>
      <c r="BH67" s="47">
        <f t="shared" si="20"/>
        <v>20098.202500000003</v>
      </c>
      <c r="BI67" s="47">
        <f t="shared" si="20"/>
        <v>20098.6705</v>
      </c>
      <c r="BJ67" s="47">
        <f t="shared" si="20"/>
        <v>20115.91675</v>
      </c>
      <c r="BK67" s="47">
        <f t="shared" si="20"/>
        <v>20097.414000000001</v>
      </c>
      <c r="BL67" s="47">
        <f t="shared" si="20"/>
        <v>20119.578750000001</v>
      </c>
      <c r="BM67" s="47">
        <f t="shared" si="20"/>
        <v>20306.03</v>
      </c>
      <c r="BN67" s="47">
        <f t="shared" si="20"/>
        <v>20554.830999999998</v>
      </c>
      <c r="BO67" s="47">
        <f t="shared" si="20"/>
        <v>21838.7945</v>
      </c>
      <c r="BP67" s="47">
        <f t="shared" ref="BP67:CJ67" si="21">BP64+BP62</f>
        <v>22213.024249999999</v>
      </c>
      <c r="BQ67" s="47">
        <f t="shared" si="21"/>
        <v>22574.4375</v>
      </c>
      <c r="BR67" s="47">
        <f t="shared" si="21"/>
        <v>23139.290250000002</v>
      </c>
      <c r="BS67" s="47">
        <f t="shared" si="21"/>
        <v>23916.157999999999</v>
      </c>
      <c r="BT67" s="47">
        <f t="shared" si="21"/>
        <v>24689.328249999999</v>
      </c>
      <c r="BU67" s="47">
        <f t="shared" si="21"/>
        <v>25327.88725</v>
      </c>
      <c r="BV67" s="47">
        <f t="shared" si="21"/>
        <v>25612.625500000002</v>
      </c>
      <c r="BW67" s="47">
        <f t="shared" si="21"/>
        <v>25818.762999999999</v>
      </c>
      <c r="BX67" s="47">
        <f t="shared" si="21"/>
        <v>26008.28125</v>
      </c>
      <c r="BY67" s="47">
        <f t="shared" si="21"/>
        <v>26258.814999999999</v>
      </c>
      <c r="BZ67" s="47">
        <f t="shared" si="21"/>
        <v>26424.7</v>
      </c>
      <c r="CA67" s="47">
        <f t="shared" si="21"/>
        <v>26678.3</v>
      </c>
      <c r="CB67" s="47">
        <f t="shared" si="21"/>
        <v>27037.200000000001</v>
      </c>
      <c r="CC67" s="47">
        <f t="shared" si="21"/>
        <v>27375.899999999998</v>
      </c>
      <c r="CD67" s="47">
        <f t="shared" si="21"/>
        <v>27403.3</v>
      </c>
      <c r="CE67" s="47">
        <f t="shared" si="21"/>
        <v>28059.3</v>
      </c>
      <c r="CF67" s="47">
        <f t="shared" si="21"/>
        <v>28038.7</v>
      </c>
      <c r="CG67" s="47">
        <f t="shared" si="21"/>
        <v>28341</v>
      </c>
      <c r="CH67" s="47">
        <f t="shared" si="21"/>
        <v>28437.5</v>
      </c>
      <c r="CI67" s="47">
        <f t="shared" si="21"/>
        <v>28819</v>
      </c>
      <c r="CJ67" s="47">
        <f t="shared" si="21"/>
        <v>29397</v>
      </c>
      <c r="CK67" s="3" t="s">
        <v>171</v>
      </c>
    </row>
    <row r="68" spans="2:90" s="3" customFormat="1" x14ac:dyDescent="0.3">
      <c r="B68" s="3" t="s">
        <v>181</v>
      </c>
      <c r="C68" s="47">
        <f>C60+C62+C64</f>
        <v>12619.820639480469</v>
      </c>
      <c r="D68" s="47">
        <f t="shared" ref="D68:BO68" si="22">D60+D62+D64</f>
        <v>12624.644886118151</v>
      </c>
      <c r="E68" s="47">
        <f t="shared" si="22"/>
        <v>12671.748029704735</v>
      </c>
      <c r="F68" s="47">
        <f t="shared" si="22"/>
        <v>12690.377950470143</v>
      </c>
      <c r="G68" s="47">
        <f t="shared" si="22"/>
        <v>13609.756415740383</v>
      </c>
      <c r="H68" s="47">
        <f t="shared" si="22"/>
        <v>13648.333357611753</v>
      </c>
      <c r="I68" s="47">
        <f t="shared" si="22"/>
        <v>13662.985225561511</v>
      </c>
      <c r="J68" s="47">
        <f t="shared" si="22"/>
        <v>13707.436207363293</v>
      </c>
      <c r="K68" s="47">
        <f t="shared" si="22"/>
        <v>14378.152573505489</v>
      </c>
      <c r="L68" s="47">
        <f t="shared" si="22"/>
        <v>14404.681994775501</v>
      </c>
      <c r="M68" s="47">
        <f t="shared" si="22"/>
        <v>14411.976812021214</v>
      </c>
      <c r="N68" s="47">
        <f t="shared" si="22"/>
        <v>14445.942289122628</v>
      </c>
      <c r="O68" s="47">
        <f t="shared" si="22"/>
        <v>15247.419152825292</v>
      </c>
      <c r="P68" s="47">
        <f t="shared" si="22"/>
        <v>15300.55865769105</v>
      </c>
      <c r="Q68" s="47">
        <f t="shared" si="22"/>
        <v>15289.714893025481</v>
      </c>
      <c r="R68" s="47">
        <f t="shared" si="22"/>
        <v>15241.307076795198</v>
      </c>
      <c r="S68" s="47">
        <f t="shared" si="22"/>
        <v>14821.75237055336</v>
      </c>
      <c r="T68" s="47">
        <f t="shared" si="22"/>
        <v>14805.13969</v>
      </c>
      <c r="U68" s="47">
        <f t="shared" si="22"/>
        <v>14758.744714652859</v>
      </c>
      <c r="V68" s="47">
        <f t="shared" si="22"/>
        <v>14775.115887773298</v>
      </c>
      <c r="W68" s="47">
        <f t="shared" si="22"/>
        <v>15148.518594608879</v>
      </c>
      <c r="X68" s="47">
        <f t="shared" si="22"/>
        <v>15160.631209619822</v>
      </c>
      <c r="Y68" s="47">
        <f t="shared" si="22"/>
        <v>15203.78032678682</v>
      </c>
      <c r="Z68" s="47">
        <f t="shared" si="22"/>
        <v>15248.327918865383</v>
      </c>
      <c r="AA68" s="47">
        <f t="shared" si="22"/>
        <v>15954.033724134106</v>
      </c>
      <c r="AB68" s="47">
        <f t="shared" si="22"/>
        <v>15979.134962330983</v>
      </c>
      <c r="AC68" s="47">
        <f t="shared" si="22"/>
        <v>15984.427053981133</v>
      </c>
      <c r="AD68" s="47">
        <f t="shared" si="22"/>
        <v>15995.217586190596</v>
      </c>
      <c r="AE68" s="47">
        <f t="shared" si="22"/>
        <v>16547.015063554692</v>
      </c>
      <c r="AF68" s="47">
        <f t="shared" si="22"/>
        <v>16564.988147602664</v>
      </c>
      <c r="AG68" s="47">
        <f t="shared" si="22"/>
        <v>16607.439821616437</v>
      </c>
      <c r="AH68" s="47">
        <f t="shared" si="22"/>
        <v>16621.854745202498</v>
      </c>
      <c r="AI68" s="47">
        <f t="shared" si="22"/>
        <v>17266.878821494956</v>
      </c>
      <c r="AJ68" s="47">
        <f t="shared" si="22"/>
        <v>17280.326050261196</v>
      </c>
      <c r="AK68" s="47">
        <f t="shared" si="22"/>
        <v>17311.095679292928</v>
      </c>
      <c r="AL68" s="47">
        <f t="shared" si="22"/>
        <v>17348.771140556826</v>
      </c>
      <c r="AM68" s="47">
        <f t="shared" si="22"/>
        <v>18101.507067090603</v>
      </c>
      <c r="AN68" s="47">
        <f t="shared" si="22"/>
        <v>18152.477457892313</v>
      </c>
      <c r="AO68" s="47">
        <f t="shared" si="22"/>
        <v>18189.462084488681</v>
      </c>
      <c r="AP68" s="47">
        <f t="shared" si="22"/>
        <v>18208.382088939587</v>
      </c>
      <c r="AQ68" s="47">
        <f t="shared" si="22"/>
        <v>18518.721031029218</v>
      </c>
      <c r="AR68" s="47">
        <f t="shared" si="22"/>
        <v>18566.35997294114</v>
      </c>
      <c r="AS68" s="47">
        <f t="shared" si="22"/>
        <v>18588.457219114527</v>
      </c>
      <c r="AT68" s="47">
        <f t="shared" si="22"/>
        <v>18606.781413118068</v>
      </c>
      <c r="AU68" s="47">
        <f t="shared" si="22"/>
        <v>19030.072305355141</v>
      </c>
      <c r="AV68" s="47">
        <f t="shared" si="22"/>
        <v>19074.84694670418</v>
      </c>
      <c r="AW68" s="47">
        <f t="shared" si="22"/>
        <v>19079.168732979695</v>
      </c>
      <c r="AX68" s="47">
        <f t="shared" si="22"/>
        <v>19113.717425617888</v>
      </c>
      <c r="AY68" s="47">
        <f t="shared" si="22"/>
        <v>19741.034756183879</v>
      </c>
      <c r="AZ68" s="47">
        <f t="shared" si="22"/>
        <v>19773.816402043569</v>
      </c>
      <c r="BA68" s="47">
        <f t="shared" si="22"/>
        <v>19821.553827653017</v>
      </c>
      <c r="BB68" s="47">
        <f t="shared" si="22"/>
        <v>19877.4688994526</v>
      </c>
      <c r="BC68" s="47">
        <f t="shared" si="22"/>
        <v>20767.480843808338</v>
      </c>
      <c r="BD68" s="47">
        <f t="shared" si="22"/>
        <v>20802.568956937186</v>
      </c>
      <c r="BE68" s="47">
        <f t="shared" si="22"/>
        <v>20839.14586593656</v>
      </c>
      <c r="BF68" s="47">
        <f t="shared" si="22"/>
        <v>20883.224013787898</v>
      </c>
      <c r="BG68" s="47">
        <f t="shared" si="22"/>
        <v>21724.204448444838</v>
      </c>
      <c r="BH68" s="47">
        <f t="shared" si="22"/>
        <v>21759.902160997877</v>
      </c>
      <c r="BI68" s="47">
        <f t="shared" si="22"/>
        <v>21779.962193222862</v>
      </c>
      <c r="BJ68" s="47">
        <f t="shared" si="22"/>
        <v>21833.692018024281</v>
      </c>
      <c r="BK68" s="47">
        <f t="shared" si="22"/>
        <v>21854.386081379522</v>
      </c>
      <c r="BL68" s="47">
        <f t="shared" si="22"/>
        <v>21764.85355597223</v>
      </c>
      <c r="BM68" s="47">
        <f t="shared" si="22"/>
        <v>22061.156623623243</v>
      </c>
      <c r="BN68" s="47">
        <f t="shared" si="22"/>
        <v>22359.886331753554</v>
      </c>
      <c r="BO68" s="47">
        <f t="shared" si="22"/>
        <v>23619.176933088635</v>
      </c>
      <c r="BP68" s="47">
        <f t="shared" ref="BP68:CJ68" si="23">BP60+BP62+BP64</f>
        <v>24026.130266614462</v>
      </c>
      <c r="BQ68" s="47">
        <f t="shared" si="23"/>
        <v>24430.678482243053</v>
      </c>
      <c r="BR68" s="47">
        <f t="shared" si="23"/>
        <v>25066.765870371655</v>
      </c>
      <c r="BS68" s="47">
        <f t="shared" si="23"/>
        <v>25826.691498455726</v>
      </c>
      <c r="BT68" s="47">
        <f t="shared" si="23"/>
        <v>26614.999027512167</v>
      </c>
      <c r="BU68" s="47">
        <f t="shared" si="23"/>
        <v>27316.42584485234</v>
      </c>
      <c r="BV68" s="47">
        <f t="shared" si="23"/>
        <v>27678.962862598855</v>
      </c>
      <c r="BW68" s="47">
        <f t="shared" si="23"/>
        <v>27921.063790916764</v>
      </c>
      <c r="BX68" s="47">
        <f t="shared" si="23"/>
        <v>28166.259658848678</v>
      </c>
      <c r="BY68" s="47">
        <f t="shared" si="23"/>
        <v>28499.352494585764</v>
      </c>
      <c r="BZ68" s="47">
        <f t="shared" si="23"/>
        <v>28703.002491658561</v>
      </c>
      <c r="CA68" s="47">
        <f t="shared" si="23"/>
        <v>28991.560849891226</v>
      </c>
      <c r="CB68" s="47">
        <f t="shared" si="23"/>
        <v>29430.964044943819</v>
      </c>
      <c r="CC68" s="47">
        <f t="shared" si="23"/>
        <v>29775.167605633804</v>
      </c>
      <c r="CD68" s="47">
        <f t="shared" si="23"/>
        <v>29827.79152542373</v>
      </c>
      <c r="CE68" s="47">
        <f t="shared" si="23"/>
        <v>30525.147457627118</v>
      </c>
      <c r="CF68" s="47">
        <f t="shared" si="23"/>
        <v>30500.846285971795</v>
      </c>
      <c r="CG68" s="47">
        <f t="shared" si="23"/>
        <v>30822.960784313727</v>
      </c>
      <c r="CH68" s="47">
        <f t="shared" si="23"/>
        <v>31008.01282051282</v>
      </c>
      <c r="CI68" s="47">
        <f t="shared" si="23"/>
        <v>31399.484330484331</v>
      </c>
      <c r="CJ68" s="47">
        <f t="shared" si="23"/>
        <v>32000.675213675215</v>
      </c>
      <c r="CK68" s="3" t="s">
        <v>181</v>
      </c>
    </row>
    <row r="69" spans="2:90" s="3" customFormat="1" x14ac:dyDescent="0.3">
      <c r="B69" s="3" t="s">
        <v>172</v>
      </c>
      <c r="C69" s="47">
        <f>C62+C60</f>
        <v>2123.02063948047</v>
      </c>
      <c r="D69" s="47">
        <f t="shared" ref="D69:BO69" si="24">D62+D60</f>
        <v>2127.844886118151</v>
      </c>
      <c r="E69" s="47">
        <f t="shared" si="24"/>
        <v>2174.9480297047362</v>
      </c>
      <c r="F69" s="47">
        <f t="shared" si="24"/>
        <v>2193.5779504701436</v>
      </c>
      <c r="G69" s="47">
        <f t="shared" si="24"/>
        <v>2256.2564157403835</v>
      </c>
      <c r="H69" s="47">
        <f t="shared" si="24"/>
        <v>2294.8333576117534</v>
      </c>
      <c r="I69" s="47">
        <f t="shared" si="24"/>
        <v>2309.4852255615124</v>
      </c>
      <c r="J69" s="47">
        <f t="shared" si="24"/>
        <v>2353.9362073632929</v>
      </c>
      <c r="K69" s="47">
        <f t="shared" si="24"/>
        <v>2391.1525735054884</v>
      </c>
      <c r="L69" s="47">
        <f t="shared" si="24"/>
        <v>2417.6819947755016</v>
      </c>
      <c r="M69" s="47">
        <f t="shared" si="24"/>
        <v>2424.9768120212138</v>
      </c>
      <c r="N69" s="47">
        <f t="shared" si="24"/>
        <v>2458.9422891226268</v>
      </c>
      <c r="O69" s="47">
        <f t="shared" si="24"/>
        <v>2468.3191528252919</v>
      </c>
      <c r="P69" s="47">
        <f t="shared" si="24"/>
        <v>2521.4586576910501</v>
      </c>
      <c r="Q69" s="47">
        <f t="shared" si="24"/>
        <v>2510.6148930254803</v>
      </c>
      <c r="R69" s="47">
        <f t="shared" si="24"/>
        <v>2462.2070767951982</v>
      </c>
      <c r="S69" s="47">
        <f t="shared" si="24"/>
        <v>2402.9523705533602</v>
      </c>
      <c r="T69" s="47">
        <f t="shared" si="24"/>
        <v>2386.3396899999998</v>
      </c>
      <c r="U69" s="47">
        <f t="shared" si="24"/>
        <v>2339.9447146528601</v>
      </c>
      <c r="V69" s="47">
        <f t="shared" si="24"/>
        <v>2356.3158877732981</v>
      </c>
      <c r="W69" s="47">
        <f t="shared" si="24"/>
        <v>2345.6185946088794</v>
      </c>
      <c r="X69" s="47">
        <f t="shared" si="24"/>
        <v>2357.731209619822</v>
      </c>
      <c r="Y69" s="47">
        <f t="shared" si="24"/>
        <v>2400.8803267868207</v>
      </c>
      <c r="Z69" s="47">
        <f t="shared" si="24"/>
        <v>2445.4279188653836</v>
      </c>
      <c r="AA69" s="47">
        <f t="shared" si="24"/>
        <v>2496.0337241341058</v>
      </c>
      <c r="AB69" s="47">
        <f t="shared" si="24"/>
        <v>2521.1349623309825</v>
      </c>
      <c r="AC69" s="47">
        <f t="shared" si="24"/>
        <v>2526.4270539811337</v>
      </c>
      <c r="AD69" s="47">
        <f t="shared" si="24"/>
        <v>2537.2175861905962</v>
      </c>
      <c r="AE69" s="47">
        <f t="shared" si="24"/>
        <v>2598.2150635546918</v>
      </c>
      <c r="AF69" s="47">
        <f t="shared" si="24"/>
        <v>2616.1881476026642</v>
      </c>
      <c r="AG69" s="47">
        <f t="shared" si="24"/>
        <v>2658.6398216164389</v>
      </c>
      <c r="AH69" s="47">
        <f t="shared" si="24"/>
        <v>2673.0547452024971</v>
      </c>
      <c r="AI69" s="47">
        <f t="shared" si="24"/>
        <v>2732.5788214949571</v>
      </c>
      <c r="AJ69" s="47">
        <f t="shared" si="24"/>
        <v>2746.0260502611955</v>
      </c>
      <c r="AK69" s="47">
        <f t="shared" si="24"/>
        <v>2776.7956792929294</v>
      </c>
      <c r="AL69" s="47">
        <f t="shared" si="24"/>
        <v>2814.471140556826</v>
      </c>
      <c r="AM69" s="47">
        <f t="shared" si="24"/>
        <v>2854.5070670906016</v>
      </c>
      <c r="AN69" s="47">
        <f t="shared" si="24"/>
        <v>2905.4774578923143</v>
      </c>
      <c r="AO69" s="47">
        <f t="shared" si="24"/>
        <v>2942.4620844886822</v>
      </c>
      <c r="AP69" s="47">
        <f t="shared" si="24"/>
        <v>2961.3820889395884</v>
      </c>
      <c r="AQ69" s="47">
        <f t="shared" si="24"/>
        <v>3007.6210310292163</v>
      </c>
      <c r="AR69" s="47">
        <f t="shared" si="24"/>
        <v>3055.2599729411404</v>
      </c>
      <c r="AS69" s="47">
        <f t="shared" si="24"/>
        <v>3077.3572191145267</v>
      </c>
      <c r="AT69" s="47">
        <f t="shared" si="24"/>
        <v>3095.6814131180663</v>
      </c>
      <c r="AU69" s="47">
        <f t="shared" si="24"/>
        <v>3106.8723053551394</v>
      </c>
      <c r="AV69" s="47">
        <f t="shared" si="24"/>
        <v>3151.6469467041784</v>
      </c>
      <c r="AW69" s="47">
        <f t="shared" si="24"/>
        <v>3155.9687329796939</v>
      </c>
      <c r="AX69" s="47">
        <f t="shared" si="24"/>
        <v>3190.5174256178861</v>
      </c>
      <c r="AY69" s="47">
        <f t="shared" si="24"/>
        <v>3237.0347561838807</v>
      </c>
      <c r="AZ69" s="47">
        <f t="shared" si="24"/>
        <v>3269.8164020435688</v>
      </c>
      <c r="BA69" s="47">
        <f t="shared" si="24"/>
        <v>3317.5538276530178</v>
      </c>
      <c r="BB69" s="47">
        <f t="shared" si="24"/>
        <v>3373.4688994526018</v>
      </c>
      <c r="BC69" s="47">
        <f t="shared" si="24"/>
        <v>3422.5808438083382</v>
      </c>
      <c r="BD69" s="47">
        <f t="shared" si="24"/>
        <v>3457.6689569371861</v>
      </c>
      <c r="BE69" s="47">
        <f t="shared" si="24"/>
        <v>3494.2458659365584</v>
      </c>
      <c r="BF69" s="47">
        <f t="shared" si="24"/>
        <v>3538.3240137878956</v>
      </c>
      <c r="BG69" s="47">
        <f t="shared" si="24"/>
        <v>3590.3044484448355</v>
      </c>
      <c r="BH69" s="47">
        <f t="shared" si="24"/>
        <v>3626.0021609978767</v>
      </c>
      <c r="BI69" s="47">
        <f t="shared" si="24"/>
        <v>3646.0621932228596</v>
      </c>
      <c r="BJ69" s="47">
        <f t="shared" si="24"/>
        <v>3699.7920180242781</v>
      </c>
      <c r="BK69" s="47">
        <f t="shared" si="24"/>
        <v>3695.9860813795194</v>
      </c>
      <c r="BL69" s="47">
        <f t="shared" si="24"/>
        <v>3519.4535559722272</v>
      </c>
      <c r="BM69" s="47">
        <f t="shared" si="24"/>
        <v>3691.6566236232434</v>
      </c>
      <c r="BN69" s="47">
        <f t="shared" si="24"/>
        <v>3809.8863317535547</v>
      </c>
      <c r="BO69" s="47">
        <f t="shared" si="24"/>
        <v>3882.8769330886344</v>
      </c>
      <c r="BP69" s="47">
        <f t="shared" ref="BP69:CJ69" si="25">BP62+BP60</f>
        <v>3991.3302666144627</v>
      </c>
      <c r="BQ69" s="47">
        <f t="shared" si="25"/>
        <v>4104.478482243052</v>
      </c>
      <c r="BR69" s="47">
        <f t="shared" si="25"/>
        <v>4298.0658703716554</v>
      </c>
      <c r="BS69" s="47">
        <f t="shared" si="25"/>
        <v>4432.8914984557259</v>
      </c>
      <c r="BT69" s="47">
        <f t="shared" si="25"/>
        <v>4569.3990275121678</v>
      </c>
      <c r="BU69" s="47">
        <f t="shared" si="25"/>
        <v>4620.1258448523386</v>
      </c>
      <c r="BV69" s="47">
        <f t="shared" si="25"/>
        <v>4685.0628625988529</v>
      </c>
      <c r="BW69" s="47">
        <f t="shared" si="25"/>
        <v>4707.863790916761</v>
      </c>
      <c r="BX69" s="47">
        <f t="shared" si="25"/>
        <v>4733.7596588486776</v>
      </c>
      <c r="BY69" s="47">
        <f t="shared" si="25"/>
        <v>4847.5524945857669</v>
      </c>
      <c r="BZ69" s="47">
        <f t="shared" si="25"/>
        <v>4889.2024916585633</v>
      </c>
      <c r="CA69" s="47">
        <f t="shared" si="25"/>
        <v>4949.0608498912261</v>
      </c>
      <c r="CB69" s="47">
        <f t="shared" si="25"/>
        <v>5118.66404494382</v>
      </c>
      <c r="CC69" s="47">
        <f t="shared" si="25"/>
        <v>5198.0676056338034</v>
      </c>
      <c r="CD69" s="47">
        <f t="shared" si="25"/>
        <v>5241.4915254237294</v>
      </c>
      <c r="CE69" s="47">
        <f t="shared" si="25"/>
        <v>5427.8474576271183</v>
      </c>
      <c r="CF69" s="47">
        <f t="shared" si="25"/>
        <v>5390.146285971794</v>
      </c>
      <c r="CG69" s="47">
        <f t="shared" si="25"/>
        <v>5358.9607843137255</v>
      </c>
      <c r="CH69" s="47">
        <f t="shared" si="25"/>
        <v>5408.5128205128203</v>
      </c>
      <c r="CI69" s="47">
        <f t="shared" si="25"/>
        <v>5402.4843304843307</v>
      </c>
      <c r="CJ69" s="47">
        <f t="shared" si="25"/>
        <v>5439.6752136752139</v>
      </c>
      <c r="CK69" s="3" t="s">
        <v>172</v>
      </c>
    </row>
    <row r="70" spans="2:90" s="48" customFormat="1" x14ac:dyDescent="0.3">
      <c r="B70" s="48" t="s">
        <v>173</v>
      </c>
      <c r="C70" s="49">
        <f>C69/C63</f>
        <v>0.59129205053733669</v>
      </c>
      <c r="D70" s="49">
        <f t="shared" ref="D70:BO70" si="26">D69/D63</f>
        <v>0.58316987871921866</v>
      </c>
      <c r="E70" s="49">
        <f t="shared" si="26"/>
        <v>0.58991920257908304</v>
      </c>
      <c r="F70" s="49">
        <f t="shared" si="26"/>
        <v>0.58190710428846038</v>
      </c>
      <c r="G70" s="49">
        <f t="shared" si="26"/>
        <v>0.58511204273787898</v>
      </c>
      <c r="H70" s="49">
        <f t="shared" si="26"/>
        <v>0.59166532896291402</v>
      </c>
      <c r="I70" s="49">
        <f t="shared" si="26"/>
        <v>0.58651291667347849</v>
      </c>
      <c r="J70" s="49">
        <f t="shared" si="26"/>
        <v>0.59136133321819861</v>
      </c>
      <c r="K70" s="49">
        <f t="shared" si="26"/>
        <v>0.59212827775039367</v>
      </c>
      <c r="L70" s="49">
        <f t="shared" si="26"/>
        <v>0.59435431503548108</v>
      </c>
      <c r="M70" s="49">
        <f t="shared" si="26"/>
        <v>0.59940855464752241</v>
      </c>
      <c r="N70" s="49">
        <f t="shared" si="26"/>
        <v>0.60224070071424818</v>
      </c>
      <c r="O70" s="49">
        <f t="shared" si="26"/>
        <v>0.60598242416159198</v>
      </c>
      <c r="P70" s="49">
        <f t="shared" si="26"/>
        <v>0.61908409672291798</v>
      </c>
      <c r="Q70" s="49">
        <f t="shared" si="26"/>
        <v>0.6070620805673288</v>
      </c>
      <c r="R70" s="49">
        <f t="shared" si="26"/>
        <v>0.59983900385712452</v>
      </c>
      <c r="S70" s="49">
        <f t="shared" si="26"/>
        <v>0.61273606784651213</v>
      </c>
      <c r="T70" s="49">
        <f t="shared" si="26"/>
        <v>0.61141139003428169</v>
      </c>
      <c r="U70" s="49">
        <f t="shared" si="26"/>
        <v>0.60079508217357269</v>
      </c>
      <c r="V70" s="49">
        <f t="shared" si="26"/>
        <v>0.59470242197226719</v>
      </c>
      <c r="W70" s="49">
        <f t="shared" si="26"/>
        <v>0.59000468552239316</v>
      </c>
      <c r="X70" s="49">
        <f t="shared" si="26"/>
        <v>0.58451039286406137</v>
      </c>
      <c r="Y70" s="49">
        <f t="shared" si="26"/>
        <v>0.5846852061329344</v>
      </c>
      <c r="Z70" s="49">
        <f t="shared" si="26"/>
        <v>0.59424153243076838</v>
      </c>
      <c r="AA70" s="49">
        <f t="shared" si="26"/>
        <v>0.60009030361002313</v>
      </c>
      <c r="AB70" s="49">
        <f t="shared" si="26"/>
        <v>0.59630594811083748</v>
      </c>
      <c r="AC70" s="49">
        <f t="shared" si="26"/>
        <v>0.59133659351290579</v>
      </c>
      <c r="AD70" s="49">
        <f t="shared" si="26"/>
        <v>0.59162752283575348</v>
      </c>
      <c r="AE70" s="49">
        <f t="shared" si="26"/>
        <v>0.58808524657704253</v>
      </c>
      <c r="AF70" s="49">
        <f t="shared" si="26"/>
        <v>0.58497002141333376</v>
      </c>
      <c r="AG70" s="49">
        <f t="shared" si="26"/>
        <v>0.59522772203695851</v>
      </c>
      <c r="AH70" s="49">
        <f t="shared" si="26"/>
        <v>0.58738050646760742</v>
      </c>
      <c r="AI70" s="49">
        <f t="shared" si="26"/>
        <v>0.59360906661788215</v>
      </c>
      <c r="AJ70" s="49">
        <f t="shared" si="26"/>
        <v>0.59244363020817026</v>
      </c>
      <c r="AK70" s="49">
        <f t="shared" si="26"/>
        <v>0.59671200539648483</v>
      </c>
      <c r="AL70" s="49">
        <f t="shared" si="26"/>
        <v>0.59753640255715823</v>
      </c>
      <c r="AM70" s="49">
        <f t="shared" si="26"/>
        <v>0.60123330905875527</v>
      </c>
      <c r="AN70" s="49">
        <f t="shared" si="26"/>
        <v>0.59923544776075566</v>
      </c>
      <c r="AO70" s="49">
        <f t="shared" si="26"/>
        <v>0.59388454890187359</v>
      </c>
      <c r="AP70" s="49">
        <f t="shared" si="26"/>
        <v>0.58809717323191701</v>
      </c>
      <c r="AQ70" s="49">
        <f t="shared" si="26"/>
        <v>0.5918999134294618</v>
      </c>
      <c r="AR70" s="49">
        <f t="shared" si="26"/>
        <v>0.5969411832969107</v>
      </c>
      <c r="AS70" s="49">
        <f t="shared" si="26"/>
        <v>0.59372902518396087</v>
      </c>
      <c r="AT70" s="49">
        <f t="shared" si="26"/>
        <v>0.59456508746542347</v>
      </c>
      <c r="AU70" s="49">
        <f t="shared" si="26"/>
        <v>0.59600278912148275</v>
      </c>
      <c r="AV70" s="49">
        <f t="shared" si="26"/>
        <v>0.60490823225246615</v>
      </c>
      <c r="AW70" s="49">
        <f t="shared" si="26"/>
        <v>0.60035963013696503</v>
      </c>
      <c r="AX70" s="49">
        <f t="shared" si="26"/>
        <v>0.6006252887579101</v>
      </c>
      <c r="AY70" s="49">
        <f t="shared" si="26"/>
        <v>0.59974176958898462</v>
      </c>
      <c r="AZ70" s="49">
        <f t="shared" si="26"/>
        <v>0.59865259525862835</v>
      </c>
      <c r="BA70" s="49">
        <f t="shared" si="26"/>
        <v>0.60090600270690009</v>
      </c>
      <c r="BB70" s="49">
        <f t="shared" si="26"/>
        <v>0.60079257075970627</v>
      </c>
      <c r="BC70" s="49">
        <f t="shared" si="26"/>
        <v>0.60086970151781371</v>
      </c>
      <c r="BD70" s="49">
        <f t="shared" si="26"/>
        <v>0.59880411009775314</v>
      </c>
      <c r="BE70" s="49">
        <f t="shared" si="26"/>
        <v>0.59705127848664741</v>
      </c>
      <c r="BF70" s="49">
        <f t="shared" si="26"/>
        <v>0.59836159700020775</v>
      </c>
      <c r="BG70" s="49">
        <f t="shared" si="26"/>
        <v>0.59906207816093893</v>
      </c>
      <c r="BH70" s="49">
        <f t="shared" si="26"/>
        <v>0.59923771059004516</v>
      </c>
      <c r="BI70" s="49">
        <f t="shared" si="26"/>
        <v>0.59539894751652289</v>
      </c>
      <c r="BJ70" s="49">
        <f t="shared" si="26"/>
        <v>0.59813502560466847</v>
      </c>
      <c r="BK70" s="49">
        <f t="shared" si="26"/>
        <v>0.60015836971219438</v>
      </c>
      <c r="BL70" s="49">
        <f t="shared" si="26"/>
        <v>0.62922864498789366</v>
      </c>
      <c r="BM70" s="49">
        <f t="shared" si="26"/>
        <v>0.61058994144195267</v>
      </c>
      <c r="BN70" s="49">
        <f t="shared" si="26"/>
        <v>0.6042230561584564</v>
      </c>
      <c r="BO70" s="49">
        <f t="shared" si="26"/>
        <v>0.60277735375273001</v>
      </c>
      <c r="BP70" s="49">
        <f t="shared" ref="BP70:CJ70" si="27">BP69/BP63</f>
        <v>0.60029662708387888</v>
      </c>
      <c r="BQ70" s="49">
        <f t="shared" si="27"/>
        <v>0.60140996826747983</v>
      </c>
      <c r="BR70" s="49">
        <f t="shared" si="27"/>
        <v>0.61042063241406352</v>
      </c>
      <c r="BS70" s="49">
        <f t="shared" si="27"/>
        <v>0.61661003059876929</v>
      </c>
      <c r="BT70" s="49">
        <f t="shared" si="27"/>
        <v>0.62092401341426151</v>
      </c>
      <c r="BU70" s="49">
        <f t="shared" si="27"/>
        <v>0.61388941157842403</v>
      </c>
      <c r="BV70" s="49">
        <f t="shared" si="27"/>
        <v>0.61786850119451864</v>
      </c>
      <c r="BW70" s="49">
        <f t="shared" si="27"/>
        <v>0.61211981690258754</v>
      </c>
      <c r="BX70" s="49">
        <f t="shared" si="27"/>
        <v>0.60724900507601154</v>
      </c>
      <c r="BY70" s="49">
        <f t="shared" si="27"/>
        <v>0.61158678489164842</v>
      </c>
      <c r="BZ70" s="49">
        <f t="shared" si="27"/>
        <v>0.60667079323055972</v>
      </c>
      <c r="CA70" s="49">
        <f t="shared" si="27"/>
        <v>0.59880239684038483</v>
      </c>
      <c r="CB70" s="49">
        <f t="shared" si="27"/>
        <v>0.6088560841223345</v>
      </c>
      <c r="CC70" s="49">
        <f t="shared" si="27"/>
        <v>0.61511527740520189</v>
      </c>
      <c r="CD70" s="49">
        <f t="shared" si="27"/>
        <v>0.61361648083662168</v>
      </c>
      <c r="CE70" s="49">
        <f t="shared" si="27"/>
        <v>0.62863534368211094</v>
      </c>
      <c r="CF70" s="49">
        <f t="shared" si="27"/>
        <v>0.61989615097242146</v>
      </c>
      <c r="CG70" s="49">
        <f t="shared" si="27"/>
        <v>0.60770476272716334</v>
      </c>
      <c r="CH70" s="49">
        <f t="shared" si="27"/>
        <v>0.59985394108805556</v>
      </c>
      <c r="CI70" s="49">
        <f t="shared" si="27"/>
        <v>0.59276745196931779</v>
      </c>
      <c r="CJ70" s="49">
        <f t="shared" si="27"/>
        <v>0.58402873089804253</v>
      </c>
      <c r="CK70" s="48" t="s">
        <v>173</v>
      </c>
      <c r="CL70" s="48" t="s">
        <v>174</v>
      </c>
    </row>
    <row r="71" spans="2:90" s="21" customFormat="1" x14ac:dyDescent="0.3">
      <c r="B71" s="21" t="s">
        <v>132</v>
      </c>
      <c r="C71" s="22">
        <f t="shared" ref="C71:AH71" si="28">C47/C65</f>
        <v>6.925397893218177E-2</v>
      </c>
      <c r="D71" s="22">
        <f t="shared" si="28"/>
        <v>7.2793177131839693E-2</v>
      </c>
      <c r="E71" s="22">
        <f t="shared" si="28"/>
        <v>7.1504828766084785E-2</v>
      </c>
      <c r="F71" s="22">
        <f t="shared" si="28"/>
        <v>8.1176546306474515E-2</v>
      </c>
      <c r="G71" s="22">
        <f t="shared" si="28"/>
        <v>7.6964497959779721E-2</v>
      </c>
      <c r="H71" s="22">
        <f t="shared" si="28"/>
        <v>7.8800688786979461E-2</v>
      </c>
      <c r="I71" s="22">
        <f t="shared" si="28"/>
        <v>8.370198600846418E-2</v>
      </c>
      <c r="J71" s="22">
        <f t="shared" si="28"/>
        <v>7.7689908341948499E-2</v>
      </c>
      <c r="K71" s="22">
        <f t="shared" si="28"/>
        <v>7.3103456480234905E-2</v>
      </c>
      <c r="L71" s="22">
        <f t="shared" si="28"/>
        <v>7.4152530909266184E-2</v>
      </c>
      <c r="M71" s="22">
        <f t="shared" si="28"/>
        <v>6.6009190452457261E-2</v>
      </c>
      <c r="N71" s="22">
        <f t="shared" si="28"/>
        <v>6.8587476001447101E-2</v>
      </c>
      <c r="O71" s="22">
        <f t="shared" si="28"/>
        <v>5.7588400538556822E-2</v>
      </c>
      <c r="P71" s="22">
        <f t="shared" si="28"/>
        <v>5.9268980405017928E-2</v>
      </c>
      <c r="Q71" s="22">
        <f t="shared" si="28"/>
        <v>6.1153616006108864E-2</v>
      </c>
      <c r="R71" s="22">
        <f t="shared" si="28"/>
        <v>3.774606336758779E-2</v>
      </c>
      <c r="S71" s="22">
        <f t="shared" si="28"/>
        <v>4.1216669415277796E-2</v>
      </c>
      <c r="T71" s="22">
        <f t="shared" si="28"/>
        <v>4.2268617950746407E-2</v>
      </c>
      <c r="U71" s="22">
        <f t="shared" si="28"/>
        <v>4.6881282782108846E-2</v>
      </c>
      <c r="V71" s="22">
        <f t="shared" si="28"/>
        <v>5.7456892576489157E-2</v>
      </c>
      <c r="W71" s="22">
        <f t="shared" si="28"/>
        <v>6.0964950188884467E-2</v>
      </c>
      <c r="X71" s="22">
        <f t="shared" si="28"/>
        <v>6.2019700370697699E-2</v>
      </c>
      <c r="Y71" s="22">
        <f t="shared" si="28"/>
        <v>6.5148049388447621E-2</v>
      </c>
      <c r="Z71" s="22">
        <f t="shared" si="28"/>
        <v>6.2229178167799527E-2</v>
      </c>
      <c r="AA71" s="22">
        <f t="shared" si="28"/>
        <v>5.6313547971208223E-2</v>
      </c>
      <c r="AB71" s="22">
        <f t="shared" si="28"/>
        <v>6.0517060267052947E-2</v>
      </c>
      <c r="AC71" s="22">
        <f t="shared" si="28"/>
        <v>5.9124438299393671E-2</v>
      </c>
      <c r="AD71" s="22">
        <f t="shared" si="28"/>
        <v>5.9887734281155944E-2</v>
      </c>
      <c r="AE71" s="22">
        <f t="shared" si="28"/>
        <v>7.0801306994461327E-2</v>
      </c>
      <c r="AF71" s="22">
        <f t="shared" si="28"/>
        <v>6.9789361769542133E-2</v>
      </c>
      <c r="AG71" s="22">
        <f t="shared" si="28"/>
        <v>6.9599384500165049E-2</v>
      </c>
      <c r="AH71" s="22">
        <f t="shared" si="28"/>
        <v>7.0077168052011779E-2</v>
      </c>
      <c r="AI71" s="22">
        <f t="shared" ref="AI71:BN71" si="29">AI47/AI65</f>
        <v>7.0557323599028873E-2</v>
      </c>
      <c r="AJ71" s="22">
        <f t="shared" si="29"/>
        <v>6.9371034201917439E-2</v>
      </c>
      <c r="AK71" s="22">
        <f t="shared" si="29"/>
        <v>6.9471248581253572E-2</v>
      </c>
      <c r="AL71" s="22">
        <f t="shared" si="29"/>
        <v>7.0119008538032518E-2</v>
      </c>
      <c r="AM71" s="22">
        <f t="shared" si="29"/>
        <v>6.5927297011568881E-2</v>
      </c>
      <c r="AN71" s="22">
        <f t="shared" si="29"/>
        <v>6.9597183386013589E-2</v>
      </c>
      <c r="AO71" s="22">
        <f t="shared" si="29"/>
        <v>7.3142711013638576E-2</v>
      </c>
      <c r="AP71" s="22">
        <f t="shared" si="29"/>
        <v>7.1909168225253298E-2</v>
      </c>
      <c r="AQ71" s="22">
        <f t="shared" si="29"/>
        <v>6.5514461641098629E-2</v>
      </c>
      <c r="AR71" s="22">
        <f t="shared" si="29"/>
        <v>6.6264996266460735E-2</v>
      </c>
      <c r="AS71" s="22">
        <f t="shared" si="29"/>
        <v>6.6371252113788359E-2</v>
      </c>
      <c r="AT71" s="22">
        <f t="shared" si="29"/>
        <v>5.9379087426679779E-2</v>
      </c>
      <c r="AU71" s="22">
        <f t="shared" si="29"/>
        <v>6.233899367306759E-2</v>
      </c>
      <c r="AV71" s="22">
        <f t="shared" si="29"/>
        <v>6.2668797157617043E-2</v>
      </c>
      <c r="AW71" s="22">
        <f t="shared" si="29"/>
        <v>6.1567525098662881E-2</v>
      </c>
      <c r="AX71" s="22">
        <f t="shared" si="29"/>
        <v>6.0611645502861244E-2</v>
      </c>
      <c r="AY71" s="22">
        <f t="shared" si="29"/>
        <v>6.2251782564691126E-2</v>
      </c>
      <c r="AZ71" s="22">
        <f t="shared" si="29"/>
        <v>6.147694036854523E-2</v>
      </c>
      <c r="BA71" s="22">
        <f t="shared" si="29"/>
        <v>6.0663104075534081E-2</v>
      </c>
      <c r="BB71" s="22">
        <f t="shared" si="29"/>
        <v>5.2823290535345881E-2</v>
      </c>
      <c r="BC71" s="22">
        <f t="shared" si="29"/>
        <v>5.477639920512211E-2</v>
      </c>
      <c r="BD71" s="22">
        <f t="shared" si="29"/>
        <v>5.9089438829273554E-2</v>
      </c>
      <c r="BE71" s="22">
        <f t="shared" si="29"/>
        <v>5.7704729196308792E-2</v>
      </c>
      <c r="BF71" s="22">
        <f t="shared" si="29"/>
        <v>5.6139209476554409E-2</v>
      </c>
      <c r="BG71" s="22">
        <f t="shared" si="29"/>
        <v>5.0694013204189377E-2</v>
      </c>
      <c r="BH71" s="22">
        <f t="shared" si="29"/>
        <v>5.0672061934484681E-2</v>
      </c>
      <c r="BI71" s="22">
        <f t="shared" si="29"/>
        <v>5.256490506201545E-2</v>
      </c>
      <c r="BJ71" s="22">
        <f t="shared" si="29"/>
        <v>5.5247967902671322E-2</v>
      </c>
      <c r="BK71" s="22">
        <f t="shared" si="29"/>
        <v>5.0915518454597943E-2</v>
      </c>
      <c r="BL71" s="22">
        <f t="shared" si="29"/>
        <v>4.9134426828286122E-2</v>
      </c>
      <c r="BM71" s="22">
        <f t="shared" si="29"/>
        <v>7.6807611830461933E-2</v>
      </c>
      <c r="BN71" s="22">
        <f t="shared" si="29"/>
        <v>7.0729011037852105E-2</v>
      </c>
      <c r="BO71" s="22">
        <f t="shared" ref="BO71:CJ71" si="30">BO47/BO65</f>
        <v>7.7236777054759162E-2</v>
      </c>
      <c r="BP71" s="22">
        <f t="shared" si="30"/>
        <v>8.8492126024033835E-2</v>
      </c>
      <c r="BQ71" s="22">
        <f t="shared" si="30"/>
        <v>8.4424271917858104E-2</v>
      </c>
      <c r="BR71" s="22">
        <f t="shared" si="30"/>
        <v>8.1294924249785516E-2</v>
      </c>
      <c r="BS71" s="22">
        <f t="shared" si="30"/>
        <v>8.398018505703575E-2</v>
      </c>
      <c r="BT71" s="22">
        <f t="shared" si="30"/>
        <v>8.8931570171184443E-2</v>
      </c>
      <c r="BU71" s="22">
        <f t="shared" si="30"/>
        <v>8.1300919419078563E-2</v>
      </c>
      <c r="BV71" s="22">
        <f t="shared" si="30"/>
        <v>7.6323267009509546E-2</v>
      </c>
      <c r="BW71" s="22">
        <f t="shared" si="30"/>
        <v>7.681459770838564E-2</v>
      </c>
      <c r="BX71" s="22">
        <f t="shared" si="30"/>
        <v>7.7562007853917467E-2</v>
      </c>
      <c r="BY71" s="22">
        <f t="shared" si="30"/>
        <v>8.016976615439754E-2</v>
      </c>
      <c r="BZ71" s="22">
        <f t="shared" si="30"/>
        <v>8.2854163621341737E-2</v>
      </c>
      <c r="CA71" s="22">
        <f t="shared" si="30"/>
        <v>8.5528309228793564E-2</v>
      </c>
      <c r="CB71" s="22">
        <f t="shared" si="30"/>
        <v>8.7498767607755906E-2</v>
      </c>
      <c r="CC71" s="22">
        <f t="shared" si="30"/>
        <v>8.7447918971028854E-2</v>
      </c>
      <c r="CD71" s="22">
        <f t="shared" si="30"/>
        <v>9.0092247506660963E-2</v>
      </c>
      <c r="CE71" s="22">
        <f t="shared" si="30"/>
        <v>8.7950082967936757E-2</v>
      </c>
      <c r="CF71" s="22">
        <f t="shared" si="30"/>
        <v>7.9752254736262129E-2</v>
      </c>
      <c r="CG71" s="22">
        <f t="shared" si="30"/>
        <v>8.3106874987087687E-2</v>
      </c>
      <c r="CH71" s="22">
        <f t="shared" si="30"/>
        <v>8.4403451673769739E-2</v>
      </c>
      <c r="CI71" s="22">
        <f t="shared" si="30"/>
        <v>9.1218496609353675E-2</v>
      </c>
      <c r="CJ71" s="22">
        <f t="shared" si="30"/>
        <v>9.9266749173135244E-2</v>
      </c>
      <c r="CK71" s="21" t="s">
        <v>132</v>
      </c>
    </row>
    <row r="72" spans="2:90" s="21" customFormat="1" x14ac:dyDescent="0.3">
      <c r="B72" s="21" t="s">
        <v>131</v>
      </c>
      <c r="C72" s="22">
        <f>C47/C68</f>
        <v>7.7306962426065301E-2</v>
      </c>
      <c r="D72" s="22">
        <f t="shared" ref="D72:BO72" si="31">D47/D68</f>
        <v>8.1562690221270384E-2</v>
      </c>
      <c r="E72" s="22">
        <f t="shared" si="31"/>
        <v>8.0036313665844877E-2</v>
      </c>
      <c r="F72" s="22">
        <f t="shared" si="31"/>
        <v>9.1258117332675304E-2</v>
      </c>
      <c r="G72" s="22">
        <f t="shared" si="31"/>
        <v>8.6011825946138223E-2</v>
      </c>
      <c r="H72" s="22">
        <f t="shared" si="31"/>
        <v>8.7944803848931913E-2</v>
      </c>
      <c r="I72" s="22">
        <f t="shared" si="31"/>
        <v>9.3676453488765271E-2</v>
      </c>
      <c r="J72" s="22">
        <f t="shared" si="31"/>
        <v>8.6909031125752267E-2</v>
      </c>
      <c r="K72" s="22">
        <f t="shared" si="31"/>
        <v>8.1477783325148045E-2</v>
      </c>
      <c r="L72" s="22">
        <f t="shared" si="31"/>
        <v>8.2646739472054143E-2</v>
      </c>
      <c r="M72" s="22">
        <f t="shared" si="31"/>
        <v>7.3431980484263512E-2</v>
      </c>
      <c r="N72" s="22">
        <f t="shared" si="31"/>
        <v>7.6298241951992599E-2</v>
      </c>
      <c r="O72" s="22">
        <f t="shared" si="31"/>
        <v>6.3650116145732752E-2</v>
      </c>
      <c r="P72" s="22">
        <f t="shared" si="31"/>
        <v>6.5278662194333564E-2</v>
      </c>
      <c r="Q72" s="22">
        <f t="shared" si="31"/>
        <v>6.7653321676511405E-2</v>
      </c>
      <c r="R72" s="22">
        <f t="shared" si="31"/>
        <v>4.1813999074284486E-2</v>
      </c>
      <c r="S72" s="22">
        <f t="shared" si="31"/>
        <v>4.5439971142552243E-2</v>
      </c>
      <c r="T72" s="22">
        <f t="shared" si="31"/>
        <v>4.6598682244517207E-2</v>
      </c>
      <c r="U72" s="22">
        <f t="shared" si="31"/>
        <v>5.1820125273979903E-2</v>
      </c>
      <c r="V72" s="22">
        <f t="shared" si="31"/>
        <v>6.370170001704431E-2</v>
      </c>
      <c r="W72" s="22">
        <f t="shared" si="31"/>
        <v>6.7524754556794367E-2</v>
      </c>
      <c r="X72" s="22">
        <f t="shared" si="31"/>
        <v>6.8875760221475971E-2</v>
      </c>
      <c r="Y72" s="22">
        <f t="shared" si="31"/>
        <v>7.2455664073174164E-2</v>
      </c>
      <c r="Z72" s="22">
        <f t="shared" si="31"/>
        <v>6.9043635840062526E-2</v>
      </c>
      <c r="AA72" s="22">
        <f t="shared" si="31"/>
        <v>6.2184900518244678E-2</v>
      </c>
      <c r="AB72" s="22">
        <f t="shared" si="31"/>
        <v>6.6981097695407915E-2</v>
      </c>
      <c r="AC72" s="22">
        <f t="shared" si="31"/>
        <v>6.5582582125701339E-2</v>
      </c>
      <c r="AD72" s="22">
        <f t="shared" si="31"/>
        <v>6.6444860426129113E-2</v>
      </c>
      <c r="AE72" s="22">
        <f t="shared" si="31"/>
        <v>7.8588192190878634E-2</v>
      </c>
      <c r="AF72" s="22">
        <f t="shared" si="31"/>
        <v>7.7609472976656241E-2</v>
      </c>
      <c r="AG72" s="22">
        <f t="shared" si="31"/>
        <v>7.7176254363524738E-2</v>
      </c>
      <c r="AH72" s="22">
        <f t="shared" si="31"/>
        <v>7.7993702861239064E-2</v>
      </c>
      <c r="AI72" s="22">
        <f t="shared" si="31"/>
        <v>7.820174184109388E-2</v>
      </c>
      <c r="AJ72" s="22">
        <f t="shared" si="31"/>
        <v>7.6954566489785631E-2</v>
      </c>
      <c r="AK72" s="22">
        <f t="shared" si="31"/>
        <v>7.7002636037330624E-2</v>
      </c>
      <c r="AL72" s="22">
        <f t="shared" si="31"/>
        <v>7.7780725163032485E-2</v>
      </c>
      <c r="AM72" s="22">
        <f t="shared" si="31"/>
        <v>7.2822665820822738E-2</v>
      </c>
      <c r="AN72" s="22">
        <f t="shared" si="31"/>
        <v>7.7047334351153171E-2</v>
      </c>
      <c r="AO72" s="22">
        <f t="shared" si="31"/>
        <v>8.1233848100436351E-2</v>
      </c>
      <c r="AP72" s="22">
        <f t="shared" si="31"/>
        <v>8.010047201755198E-2</v>
      </c>
      <c r="AQ72" s="22">
        <f t="shared" si="31"/>
        <v>7.2850603329436339E-2</v>
      </c>
      <c r="AR72" s="22">
        <f t="shared" si="31"/>
        <v>7.3627787137181655E-2</v>
      </c>
      <c r="AS72" s="22">
        <f t="shared" si="31"/>
        <v>7.3889940612587732E-2</v>
      </c>
      <c r="AT72" s="22">
        <f t="shared" si="31"/>
        <v>6.6115679691528498E-2</v>
      </c>
      <c r="AU72" s="22">
        <f t="shared" si="31"/>
        <v>6.9237782119683372E-2</v>
      </c>
      <c r="AV72" s="22">
        <f t="shared" si="31"/>
        <v>6.943174976451566E-2</v>
      </c>
      <c r="AW72" s="22">
        <f t="shared" si="31"/>
        <v>6.8346793209388815E-2</v>
      </c>
      <c r="AX72" s="22">
        <f t="shared" si="31"/>
        <v>6.7339072318549353E-2</v>
      </c>
      <c r="AY72" s="22">
        <f t="shared" si="31"/>
        <v>6.9064262174651961E-2</v>
      </c>
      <c r="AZ72" s="22">
        <f t="shared" si="31"/>
        <v>6.8292330248420838E-2</v>
      </c>
      <c r="BA72" s="22">
        <f t="shared" si="31"/>
        <v>6.7406420889971244E-2</v>
      </c>
      <c r="BB72" s="22">
        <f t="shared" si="31"/>
        <v>5.8780119637474385E-2</v>
      </c>
      <c r="BC72" s="22">
        <f t="shared" si="31"/>
        <v>6.0772898238944814E-2</v>
      </c>
      <c r="BD72" s="22">
        <f t="shared" si="31"/>
        <v>6.5669773902825426E-2</v>
      </c>
      <c r="BE72" s="22">
        <f t="shared" si="31"/>
        <v>6.423487836841052E-2</v>
      </c>
      <c r="BF72" s="22">
        <f t="shared" si="31"/>
        <v>6.252387079398887E-2</v>
      </c>
      <c r="BG72" s="22">
        <f t="shared" si="31"/>
        <v>5.6301256181906234E-2</v>
      </c>
      <c r="BH72" s="22">
        <f t="shared" si="31"/>
        <v>5.6319187050232603E-2</v>
      </c>
      <c r="BI72" s="22">
        <f t="shared" si="31"/>
        <v>5.8544637896422287E-2</v>
      </c>
      <c r="BJ72" s="22">
        <f t="shared" si="31"/>
        <v>6.1537920333896032E-2</v>
      </c>
      <c r="BK72" s="22">
        <f t="shared" si="31"/>
        <v>5.6652243416477926E-2</v>
      </c>
      <c r="BL72" s="22">
        <f t="shared" si="31"/>
        <v>5.3816121343880932E-2</v>
      </c>
      <c r="BM72" s="22">
        <f t="shared" si="31"/>
        <v>8.500460932279115E-2</v>
      </c>
      <c r="BN72" s="22">
        <f t="shared" si="31"/>
        <v>7.8622939934334196E-2</v>
      </c>
      <c r="BO72" s="22">
        <f t="shared" si="31"/>
        <v>8.5604168414839005E-2</v>
      </c>
      <c r="BP72" s="22">
        <f t="shared" ref="BP72:CJ72" si="32">BP47/BP68</f>
        <v>9.8280496018168489E-2</v>
      </c>
      <c r="BQ72" s="22">
        <f t="shared" si="32"/>
        <v>9.3824655818136177E-2</v>
      </c>
      <c r="BR72" s="22">
        <f t="shared" si="32"/>
        <v>9.0191132421762243E-2</v>
      </c>
      <c r="BS72" s="22">
        <f t="shared" si="32"/>
        <v>9.2942605526671079E-2</v>
      </c>
      <c r="BT72" s="22">
        <f t="shared" si="32"/>
        <v>9.8252868515863956E-2</v>
      </c>
      <c r="BU72" s="22">
        <f t="shared" si="32"/>
        <v>8.994954222618512E-2</v>
      </c>
      <c r="BV72" s="22">
        <f t="shared" si="32"/>
        <v>8.4313130213177434E-2</v>
      </c>
      <c r="BW72" s="22">
        <f t="shared" si="32"/>
        <v>8.5021832182922544E-2</v>
      </c>
      <c r="BX72" s="22">
        <f t="shared" si="32"/>
        <v>8.5992958573009384E-2</v>
      </c>
      <c r="BY72" s="22">
        <f t="shared" si="32"/>
        <v>8.8830088349584321E-2</v>
      </c>
      <c r="BZ72" s="22">
        <f t="shared" si="32"/>
        <v>9.2004312119174592E-2</v>
      </c>
      <c r="CA72" s="22">
        <f t="shared" si="32"/>
        <v>9.5310494467922627E-2</v>
      </c>
      <c r="CB72" s="22">
        <f t="shared" si="32"/>
        <v>9.7275101000024511E-2</v>
      </c>
      <c r="CC72" s="22">
        <f t="shared" si="32"/>
        <v>9.7000293608876922E-2</v>
      </c>
      <c r="CD72" s="22">
        <f t="shared" si="32"/>
        <v>0.10006104533270842</v>
      </c>
      <c r="CE72" s="22">
        <f t="shared" si="32"/>
        <v>9.7188719698018358E-2</v>
      </c>
      <c r="CF72" s="22">
        <f t="shared" si="32"/>
        <v>8.8394268628540079E-2</v>
      </c>
      <c r="CG72" s="22">
        <f t="shared" si="32"/>
        <v>9.2434338801415536E-2</v>
      </c>
      <c r="CH72" s="22">
        <f t="shared" si="32"/>
        <v>9.4224032249728668E-2</v>
      </c>
      <c r="CI72" s="22">
        <f t="shared" si="32"/>
        <v>0.10200167513230615</v>
      </c>
      <c r="CJ72" s="22">
        <f t="shared" si="32"/>
        <v>0.1112851518357385</v>
      </c>
      <c r="CK72" s="21" t="s">
        <v>131</v>
      </c>
    </row>
    <row r="73" spans="2:90" s="21" customFormat="1" x14ac:dyDescent="0.3">
      <c r="B73" s="21" t="s">
        <v>139</v>
      </c>
      <c r="C73" s="22">
        <f t="shared" ref="C73:AH73" si="33">C57/C64</f>
        <v>0.15738129715722887</v>
      </c>
      <c r="D73" s="22">
        <f t="shared" si="33"/>
        <v>0.1651741483118665</v>
      </c>
      <c r="E73" s="22">
        <f t="shared" si="33"/>
        <v>0.16259240911515893</v>
      </c>
      <c r="F73" s="22">
        <f t="shared" si="33"/>
        <v>0.1753105708406372</v>
      </c>
      <c r="G73" s="22">
        <f t="shared" si="33"/>
        <v>0.16475976571101425</v>
      </c>
      <c r="H73" s="22">
        <f t="shared" si="33"/>
        <v>0.16478618928083855</v>
      </c>
      <c r="I73" s="22">
        <f t="shared" si="33"/>
        <v>0.17382305016074337</v>
      </c>
      <c r="J73" s="22">
        <f t="shared" si="33"/>
        <v>0.16941912185669616</v>
      </c>
      <c r="K73" s="22">
        <f t="shared" si="33"/>
        <v>0.15905564361391511</v>
      </c>
      <c r="L73" s="22">
        <f t="shared" si="33"/>
        <v>0.16249270042546093</v>
      </c>
      <c r="M73" s="22">
        <f t="shared" si="33"/>
        <v>0.1554851088679402</v>
      </c>
      <c r="N73" s="22">
        <f t="shared" si="33"/>
        <v>0.15800450488028697</v>
      </c>
      <c r="O73" s="22">
        <f t="shared" si="33"/>
        <v>0.14321039822835727</v>
      </c>
      <c r="P73" s="22">
        <f t="shared" si="33"/>
        <v>0.14350775876235414</v>
      </c>
      <c r="Q73" s="22">
        <f t="shared" si="33"/>
        <v>0.15302329585025548</v>
      </c>
      <c r="R73" s="22">
        <f t="shared" si="33"/>
        <v>0.14080021284754013</v>
      </c>
      <c r="S73" s="22">
        <f t="shared" si="33"/>
        <v>0.13502914935420493</v>
      </c>
      <c r="T73" s="22">
        <f t="shared" si="33"/>
        <v>0.13113183238316103</v>
      </c>
      <c r="U73" s="22">
        <f t="shared" si="33"/>
        <v>0.13399040164911263</v>
      </c>
      <c r="V73" s="22">
        <f t="shared" si="33"/>
        <v>0.14564209102328726</v>
      </c>
      <c r="W73" s="22">
        <f t="shared" si="33"/>
        <v>0.14958329753415245</v>
      </c>
      <c r="X73" s="22">
        <f t="shared" si="33"/>
        <v>0.1527388326082372</v>
      </c>
      <c r="Y73" s="22">
        <f t="shared" si="33"/>
        <v>0.16225230221277995</v>
      </c>
      <c r="Z73" s="22">
        <f t="shared" si="33"/>
        <v>0.15937795343242547</v>
      </c>
      <c r="AA73" s="22">
        <f t="shared" si="33"/>
        <v>0.14710209540793578</v>
      </c>
      <c r="AB73" s="22">
        <f t="shared" si="33"/>
        <v>0.15792836974290383</v>
      </c>
      <c r="AC73" s="22">
        <f t="shared" si="33"/>
        <v>0.15996433348194378</v>
      </c>
      <c r="AD73" s="22">
        <f t="shared" si="33"/>
        <v>0.16359042948432162</v>
      </c>
      <c r="AE73" s="22">
        <f t="shared" si="33"/>
        <v>0.16170566643725628</v>
      </c>
      <c r="AF73" s="22">
        <f t="shared" si="33"/>
        <v>0.1640929685707731</v>
      </c>
      <c r="AG73" s="22">
        <f t="shared" si="33"/>
        <v>0.16048692360633168</v>
      </c>
      <c r="AH73" s="22">
        <f t="shared" si="33"/>
        <v>0.16402844689148888</v>
      </c>
      <c r="AI73" s="22">
        <f t="shared" ref="AI73:BN73" si="34">AI57/AI64</f>
        <v>0.16329647798655592</v>
      </c>
      <c r="AJ73" s="22">
        <f t="shared" si="34"/>
        <v>0.16249836593437594</v>
      </c>
      <c r="AK73" s="22">
        <f t="shared" si="34"/>
        <v>0.16145944421127953</v>
      </c>
      <c r="AL73" s="22">
        <f t="shared" si="34"/>
        <v>0.16256716869749485</v>
      </c>
      <c r="AM73" s="22">
        <f t="shared" si="34"/>
        <v>0.15073785006886603</v>
      </c>
      <c r="AN73" s="22">
        <f t="shared" si="34"/>
        <v>0.15990686692464087</v>
      </c>
      <c r="AO73" s="22">
        <f t="shared" si="34"/>
        <v>0.16767888765002953</v>
      </c>
      <c r="AP73" s="22">
        <f t="shared" si="34"/>
        <v>0.16864957040729323</v>
      </c>
      <c r="AQ73" s="22">
        <f t="shared" si="34"/>
        <v>0.16189051711355096</v>
      </c>
      <c r="AR73" s="22">
        <f t="shared" si="34"/>
        <v>0.16054954194093263</v>
      </c>
      <c r="AS73" s="22">
        <f t="shared" si="34"/>
        <v>0.16361186505147926</v>
      </c>
      <c r="AT73" s="22">
        <f t="shared" si="34"/>
        <v>0.16128449948746379</v>
      </c>
      <c r="AU73" s="22">
        <f t="shared" si="34"/>
        <v>0.1576693127009646</v>
      </c>
      <c r="AV73" s="22">
        <f t="shared" si="34"/>
        <v>0.15184133842443731</v>
      </c>
      <c r="AW73" s="22">
        <f t="shared" si="34"/>
        <v>0.15364373995176847</v>
      </c>
      <c r="AX73" s="22">
        <f t="shared" si="34"/>
        <v>0.15403938906752407</v>
      </c>
      <c r="AY73" s="22">
        <f t="shared" si="34"/>
        <v>0.15202981095491999</v>
      </c>
      <c r="AZ73" s="22">
        <f t="shared" si="34"/>
        <v>0.15358700920988858</v>
      </c>
      <c r="BA73" s="22">
        <f t="shared" si="34"/>
        <v>0.15228429471643234</v>
      </c>
      <c r="BB73" s="22">
        <f t="shared" si="34"/>
        <v>0.15636209403780904</v>
      </c>
      <c r="BC73" s="22">
        <f t="shared" si="34"/>
        <v>0.15112223189525453</v>
      </c>
      <c r="BD73" s="22">
        <f t="shared" si="34"/>
        <v>0.15583831558556122</v>
      </c>
      <c r="BE73" s="22">
        <f t="shared" si="34"/>
        <v>0.1581848266637455</v>
      </c>
      <c r="BF73" s="22">
        <f t="shared" si="34"/>
        <v>0.15949933409820752</v>
      </c>
      <c r="BG73" s="22">
        <f t="shared" si="34"/>
        <v>0.14999531264647983</v>
      </c>
      <c r="BH73" s="22">
        <f t="shared" si="34"/>
        <v>0.1510871902900093</v>
      </c>
      <c r="BI73" s="22">
        <f t="shared" si="34"/>
        <v>0.15723589520180431</v>
      </c>
      <c r="BJ73" s="22">
        <f t="shared" si="34"/>
        <v>0.1573351568057616</v>
      </c>
      <c r="BK73" s="22">
        <f t="shared" si="34"/>
        <v>0.14508987575997881</v>
      </c>
      <c r="BL73" s="22">
        <f t="shared" si="34"/>
        <v>0.10236552774946012</v>
      </c>
      <c r="BM73" s="22">
        <f t="shared" si="34"/>
        <v>0.13487030131467928</v>
      </c>
      <c r="BN73" s="22">
        <f t="shared" si="34"/>
        <v>0.14574123989218329</v>
      </c>
      <c r="BO73" s="22">
        <f t="shared" ref="BO73:CJ73" si="35">BO57/BO64</f>
        <v>0.15191803934881409</v>
      </c>
      <c r="BP73" s="22">
        <f t="shared" si="35"/>
        <v>0.15860902030466986</v>
      </c>
      <c r="BQ73" s="22">
        <f t="shared" si="35"/>
        <v>0.15876061437947084</v>
      </c>
      <c r="BR73" s="22">
        <f t="shared" si="35"/>
        <v>0.16159894456562041</v>
      </c>
      <c r="BS73" s="22">
        <f t="shared" si="35"/>
        <v>0.16569753853920297</v>
      </c>
      <c r="BT73" s="22">
        <f t="shared" si="35"/>
        <v>0.17087309939398335</v>
      </c>
      <c r="BU73" s="22">
        <f t="shared" si="35"/>
        <v>0.16702722470182368</v>
      </c>
      <c r="BV73" s="22">
        <f t="shared" si="35"/>
        <v>0.16356077046521036</v>
      </c>
      <c r="BW73" s="22">
        <f t="shared" si="35"/>
        <v>0.15828494132648666</v>
      </c>
      <c r="BX73" s="22">
        <f t="shared" si="35"/>
        <v>0.15664568441267471</v>
      </c>
      <c r="BY73" s="22">
        <f t="shared" si="35"/>
        <v>0.15797529152115275</v>
      </c>
      <c r="BZ73" s="22">
        <f t="shared" si="35"/>
        <v>0.163098707472138</v>
      </c>
      <c r="CA73" s="22">
        <f t="shared" si="35"/>
        <v>0.17064365186648647</v>
      </c>
      <c r="CB73" s="22">
        <f t="shared" si="35"/>
        <v>0.17124665292876451</v>
      </c>
      <c r="CC73" s="22">
        <f t="shared" si="35"/>
        <v>0.17122036367187343</v>
      </c>
      <c r="CD73" s="22">
        <f t="shared" si="35"/>
        <v>0.17446708126070209</v>
      </c>
      <c r="CE73" s="22">
        <f t="shared" si="35"/>
        <v>0.16910185557809007</v>
      </c>
      <c r="CF73" s="22">
        <f t="shared" si="35"/>
        <v>0.17083554022787104</v>
      </c>
      <c r="CG73" s="22">
        <f t="shared" si="35"/>
        <v>0.17297360980207352</v>
      </c>
      <c r="CH73" s="22">
        <f t="shared" si="35"/>
        <v>0.17674173323697728</v>
      </c>
      <c r="CI73" s="22">
        <f t="shared" si="35"/>
        <v>0.17944762857252761</v>
      </c>
      <c r="CJ73" s="22">
        <f t="shared" si="35"/>
        <v>0.18748164602236364</v>
      </c>
      <c r="CK73" s="21" t="s">
        <v>143</v>
      </c>
    </row>
    <row r="74" spans="2:90" s="21" customFormat="1" x14ac:dyDescent="0.3">
      <c r="B74" s="21" t="s">
        <v>135</v>
      </c>
      <c r="C74" s="22">
        <f t="shared" ref="C74:AH74" si="36">C47/C64</f>
        <v>9.2942611081472462E-2</v>
      </c>
      <c r="D74" s="22">
        <f t="shared" si="36"/>
        <v>9.8096562761984613E-2</v>
      </c>
      <c r="E74" s="22">
        <f t="shared" si="36"/>
        <v>9.661992226202272E-2</v>
      </c>
      <c r="F74" s="22">
        <f t="shared" si="36"/>
        <v>0.11032886212941087</v>
      </c>
      <c r="G74" s="22">
        <f t="shared" si="36"/>
        <v>0.10310476945435328</v>
      </c>
      <c r="H74" s="22">
        <f t="shared" si="36"/>
        <v>0.10572070286695733</v>
      </c>
      <c r="I74" s="22">
        <f t="shared" si="36"/>
        <v>0.11273175672700049</v>
      </c>
      <c r="J74" s="22">
        <f t="shared" si="36"/>
        <v>0.10492799577222882</v>
      </c>
      <c r="K74" s="22">
        <f t="shared" si="36"/>
        <v>9.7730875114707599E-2</v>
      </c>
      <c r="L74" s="22">
        <f t="shared" si="36"/>
        <v>9.9315925586051554E-2</v>
      </c>
      <c r="M74" s="22">
        <f t="shared" si="36"/>
        <v>8.8287311253858344E-2</v>
      </c>
      <c r="N74" s="22">
        <f t="shared" si="36"/>
        <v>9.1949612079753065E-2</v>
      </c>
      <c r="O74" s="22">
        <f t="shared" si="36"/>
        <v>7.5944315327370476E-2</v>
      </c>
      <c r="P74" s="22">
        <f t="shared" si="36"/>
        <v>7.8158868777926452E-2</v>
      </c>
      <c r="Q74" s="22">
        <f t="shared" si="36"/>
        <v>8.0944667464844952E-2</v>
      </c>
      <c r="R74" s="22">
        <f t="shared" si="36"/>
        <v>4.987049166216713E-2</v>
      </c>
      <c r="S74" s="22">
        <f t="shared" si="36"/>
        <v>5.4232292975166685E-2</v>
      </c>
      <c r="T74" s="22">
        <f t="shared" si="36"/>
        <v>5.5552871452958417E-2</v>
      </c>
      <c r="U74" s="22">
        <f t="shared" si="36"/>
        <v>6.1584049988726769E-2</v>
      </c>
      <c r="V74" s="22">
        <f t="shared" si="36"/>
        <v>7.5788320932779346E-2</v>
      </c>
      <c r="W74" s="22">
        <f t="shared" si="36"/>
        <v>7.9895961071319785E-2</v>
      </c>
      <c r="X74" s="22">
        <f t="shared" si="36"/>
        <v>8.1559646642557548E-2</v>
      </c>
      <c r="Y74" s="22">
        <f t="shared" si="36"/>
        <v>8.6043005881479978E-2</v>
      </c>
      <c r="Z74" s="22">
        <f t="shared" si="36"/>
        <v>8.2231369455357764E-2</v>
      </c>
      <c r="AA74" s="22">
        <f t="shared" si="36"/>
        <v>7.371823450735622E-2</v>
      </c>
      <c r="AB74" s="22">
        <f t="shared" si="36"/>
        <v>7.9528904740674686E-2</v>
      </c>
      <c r="AC74" s="22">
        <f t="shared" si="36"/>
        <v>7.7894189329766675E-2</v>
      </c>
      <c r="AD74" s="22">
        <f t="shared" si="36"/>
        <v>7.8971615396046954E-2</v>
      </c>
      <c r="AE74" s="22">
        <f t="shared" si="36"/>
        <v>9.3226657490250067E-2</v>
      </c>
      <c r="AF74" s="22">
        <f t="shared" si="36"/>
        <v>9.2165634319798115E-2</v>
      </c>
      <c r="AG74" s="22">
        <f t="shared" si="36"/>
        <v>9.1886040376233089E-2</v>
      </c>
      <c r="AH74" s="22">
        <f t="shared" si="36"/>
        <v>9.2939894471208997E-2</v>
      </c>
      <c r="AI74" s="22">
        <f t="shared" ref="AI74:BN74" si="37">AI47/AI64</f>
        <v>9.2904371039540953E-2</v>
      </c>
      <c r="AJ74" s="22">
        <f t="shared" si="37"/>
        <v>9.149391439560213E-2</v>
      </c>
      <c r="AK74" s="22">
        <f t="shared" si="37"/>
        <v>9.171408323758283E-2</v>
      </c>
      <c r="AL74" s="22">
        <f t="shared" si="37"/>
        <v>9.2842448552733894E-2</v>
      </c>
      <c r="AM74" s="22">
        <f t="shared" si="37"/>
        <v>8.6456352069259529E-2</v>
      </c>
      <c r="AN74" s="22">
        <f t="shared" si="37"/>
        <v>9.1729520561421918E-2</v>
      </c>
      <c r="AO74" s="22">
        <f t="shared" si="37"/>
        <v>9.6910867711680976E-2</v>
      </c>
      <c r="AP74" s="22">
        <f t="shared" si="37"/>
        <v>9.5658162261428481E-2</v>
      </c>
      <c r="AQ74" s="22">
        <f t="shared" si="37"/>
        <v>8.6976423335546796E-2</v>
      </c>
      <c r="AR74" s="22">
        <f t="shared" si="37"/>
        <v>8.8130435623521214E-2</v>
      </c>
      <c r="AS74" s="22">
        <f t="shared" si="37"/>
        <v>8.8549490364964442E-2</v>
      </c>
      <c r="AT74" s="22">
        <f t="shared" si="37"/>
        <v>7.9310945065146896E-2</v>
      </c>
      <c r="AU74" s="22">
        <f t="shared" si="37"/>
        <v>8.2747186495176844E-2</v>
      </c>
      <c r="AV74" s="22">
        <f t="shared" si="37"/>
        <v>8.3174236334405141E-2</v>
      </c>
      <c r="AW74" s="22">
        <f t="shared" si="37"/>
        <v>8.1893086816720251E-2</v>
      </c>
      <c r="AX74" s="22">
        <f t="shared" si="37"/>
        <v>8.0831742363344047E-2</v>
      </c>
      <c r="AY74" s="22">
        <f t="shared" si="37"/>
        <v>8.2610276296655363E-2</v>
      </c>
      <c r="AZ74" s="22">
        <f t="shared" si="37"/>
        <v>8.1822588463402818E-2</v>
      </c>
      <c r="BA74" s="22">
        <f t="shared" si="37"/>
        <v>8.0956131846825014E-2</v>
      </c>
      <c r="BB74" s="22">
        <f t="shared" si="37"/>
        <v>7.0794958797867194E-2</v>
      </c>
      <c r="BC74" s="22">
        <f t="shared" si="37"/>
        <v>7.2764904957653254E-2</v>
      </c>
      <c r="BD74" s="22">
        <f t="shared" si="37"/>
        <v>7.8760903781515013E-2</v>
      </c>
      <c r="BE74" s="22">
        <f t="shared" si="37"/>
        <v>7.7175423323282338E-2</v>
      </c>
      <c r="BF74" s="22">
        <f t="shared" si="37"/>
        <v>7.5278612156887609E-2</v>
      </c>
      <c r="BG74" s="22">
        <f t="shared" si="37"/>
        <v>6.7448259888937281E-2</v>
      </c>
      <c r="BH74" s="22">
        <f t="shared" si="37"/>
        <v>6.758060869421359E-2</v>
      </c>
      <c r="BI74" s="22">
        <f t="shared" si="37"/>
        <v>7.0315817336590578E-2</v>
      </c>
      <c r="BJ74" s="22">
        <f t="shared" si="37"/>
        <v>7.409327282051846E-2</v>
      </c>
      <c r="BK74" s="22">
        <f t="shared" si="37"/>
        <v>6.8183320116309801E-2</v>
      </c>
      <c r="BL74" s="22">
        <f t="shared" si="37"/>
        <v>6.4197003080228437E-2</v>
      </c>
      <c r="BM74" s="22">
        <f t="shared" si="37"/>
        <v>0.10208769971964397</v>
      </c>
      <c r="BN74" s="22">
        <f t="shared" si="37"/>
        <v>9.4770889487870616E-2</v>
      </c>
      <c r="BO74" s="22">
        <f t="shared" ref="BO74:CJ74" si="38">BO47/BO64</f>
        <v>0.10244574717652245</v>
      </c>
      <c r="BP74" s="22">
        <f t="shared" si="38"/>
        <v>0.11785992373270511</v>
      </c>
      <c r="BQ74" s="22">
        <f t="shared" si="38"/>
        <v>0.1127707097243951</v>
      </c>
      <c r="BR74" s="22">
        <f t="shared" si="38"/>
        <v>0.10885611521183319</v>
      </c>
      <c r="BS74" s="22">
        <f t="shared" si="38"/>
        <v>0.11220073105292189</v>
      </c>
      <c r="BT74" s="22">
        <f t="shared" si="38"/>
        <v>0.11861777406829481</v>
      </c>
      <c r="BU74" s="22">
        <f t="shared" si="38"/>
        <v>0.10825993664165524</v>
      </c>
      <c r="BV74" s="22">
        <f t="shared" si="38"/>
        <v>0.10149213487055261</v>
      </c>
      <c r="BW74" s="22">
        <f t="shared" si="38"/>
        <v>0.10226509055192735</v>
      </c>
      <c r="BX74" s="22">
        <f t="shared" si="38"/>
        <v>0.10336498453003307</v>
      </c>
      <c r="BY74" s="22">
        <f t="shared" si="38"/>
        <v>0.10703625094073178</v>
      </c>
      <c r="BZ74" s="22">
        <f t="shared" si="38"/>
        <v>0.11089368349444441</v>
      </c>
      <c r="CA74" s="22">
        <f t="shared" si="38"/>
        <v>0.114929811791619</v>
      </c>
      <c r="CB74" s="22">
        <f t="shared" si="38"/>
        <v>0.11775521032563764</v>
      </c>
      <c r="CC74" s="22">
        <f t="shared" si="38"/>
        <v>0.11751589894658035</v>
      </c>
      <c r="CD74" s="22">
        <f t="shared" si="38"/>
        <v>0.12139280818992691</v>
      </c>
      <c r="CE74" s="22">
        <f t="shared" si="38"/>
        <v>0.11820793471807724</v>
      </c>
      <c r="CF74" s="22">
        <f t="shared" si="38"/>
        <v>0.1073685719633463</v>
      </c>
      <c r="CG74" s="22">
        <f t="shared" si="38"/>
        <v>0.11188737040527803</v>
      </c>
      <c r="CH74" s="22">
        <f t="shared" si="38"/>
        <v>0.11413113537373776</v>
      </c>
      <c r="CI74" s="22">
        <f t="shared" si="38"/>
        <v>0.12319883063430397</v>
      </c>
      <c r="CJ74" s="22">
        <f t="shared" si="38"/>
        <v>0.13407627724859755</v>
      </c>
      <c r="CK74" s="21" t="s">
        <v>135</v>
      </c>
    </row>
    <row r="75" spans="2:90" s="3" customFormat="1" x14ac:dyDescent="0.3">
      <c r="B75" s="3" t="s">
        <v>133</v>
      </c>
      <c r="C75" s="8">
        <f t="shared" ref="C75:AH75" si="39">C57/C65</f>
        <v>0.11726893521521554</v>
      </c>
      <c r="D75" s="8">
        <f t="shared" si="39"/>
        <v>0.12256852530949175</v>
      </c>
      <c r="E75" s="8">
        <f t="shared" si="39"/>
        <v>0.1203286247831561</v>
      </c>
      <c r="F75" s="8">
        <f t="shared" si="39"/>
        <v>0.12898806710402766</v>
      </c>
      <c r="G75" s="8">
        <f t="shared" si="39"/>
        <v>0.12298803167910813</v>
      </c>
      <c r="H75" s="8">
        <f t="shared" si="39"/>
        <v>0.12282613400946425</v>
      </c>
      <c r="I75" s="8">
        <f t="shared" si="39"/>
        <v>0.12906154339222131</v>
      </c>
      <c r="J75" s="8">
        <f t="shared" si="39"/>
        <v>0.12543988810185339</v>
      </c>
      <c r="K75" s="8">
        <f t="shared" si="39"/>
        <v>0.1189748613958309</v>
      </c>
      <c r="L75" s="8">
        <f t="shared" si="39"/>
        <v>0.12132238530455161</v>
      </c>
      <c r="M75" s="8">
        <f t="shared" si="39"/>
        <v>0.11625052363723878</v>
      </c>
      <c r="N75" s="8">
        <f t="shared" si="39"/>
        <v>0.11785944433563854</v>
      </c>
      <c r="O75" s="8">
        <f t="shared" si="39"/>
        <v>0.10859611728553618</v>
      </c>
      <c r="P75" s="8">
        <f t="shared" si="39"/>
        <v>0.10882397193107966</v>
      </c>
      <c r="Q75" s="8">
        <f t="shared" si="39"/>
        <v>0.11560894827914334</v>
      </c>
      <c r="R75" s="8">
        <f t="shared" si="39"/>
        <v>0.1065691068842001</v>
      </c>
      <c r="S75" s="8">
        <f t="shared" si="39"/>
        <v>0.10262246910538876</v>
      </c>
      <c r="T75" s="8">
        <f t="shared" si="39"/>
        <v>9.9774524326410388E-2</v>
      </c>
      <c r="U75" s="8">
        <f t="shared" si="39"/>
        <v>0.10200111735019499</v>
      </c>
      <c r="V75" s="8">
        <f t="shared" si="39"/>
        <v>0.1104146638366935</v>
      </c>
      <c r="W75" s="8">
        <f t="shared" si="39"/>
        <v>0.11414016629849708</v>
      </c>
      <c r="X75" s="8">
        <f t="shared" si="39"/>
        <v>0.11614587634064293</v>
      </c>
      <c r="Y75" s="8">
        <f t="shared" si="39"/>
        <v>0.1228504384482773</v>
      </c>
      <c r="Z75" s="8">
        <f t="shared" si="39"/>
        <v>0.12061040848346784</v>
      </c>
      <c r="AA75" s="8">
        <f t="shared" si="39"/>
        <v>0.11237166708860086</v>
      </c>
      <c r="AB75" s="8">
        <f t="shared" si="39"/>
        <v>0.1201746798949774</v>
      </c>
      <c r="AC75" s="8">
        <f t="shared" si="39"/>
        <v>0.12141857366301122</v>
      </c>
      <c r="AD75" s="8">
        <f t="shared" si="39"/>
        <v>0.12405799378377207</v>
      </c>
      <c r="AE75" s="8">
        <f t="shared" si="39"/>
        <v>0.12280792683536372</v>
      </c>
      <c r="AF75" s="8">
        <f t="shared" si="39"/>
        <v>0.12425394380390865</v>
      </c>
      <c r="AG75" s="8">
        <f t="shared" si="39"/>
        <v>0.12156134988068146</v>
      </c>
      <c r="AH75" s="8">
        <f t="shared" si="39"/>
        <v>0.12367830955183812</v>
      </c>
      <c r="AI75" s="8">
        <f t="shared" ref="AI75:BN75" si="40">AI57/AI65</f>
        <v>0.12401744192396882</v>
      </c>
      <c r="AJ75" s="8">
        <f t="shared" si="40"/>
        <v>0.12320687966467787</v>
      </c>
      <c r="AK75" s="8">
        <f t="shared" si="40"/>
        <v>0.12230170971164872</v>
      </c>
      <c r="AL75" s="8">
        <f t="shared" si="40"/>
        <v>0.12277841512795552</v>
      </c>
      <c r="AM75" s="8">
        <f t="shared" si="40"/>
        <v>0.11494515757979727</v>
      </c>
      <c r="AN75" s="8">
        <f t="shared" si="40"/>
        <v>0.12132481968642907</v>
      </c>
      <c r="AO75" s="8">
        <f t="shared" si="40"/>
        <v>0.12655431441355469</v>
      </c>
      <c r="AP75" s="8">
        <f t="shared" si="40"/>
        <v>0.12677904365746748</v>
      </c>
      <c r="AQ75" s="8">
        <f t="shared" si="40"/>
        <v>0.12194304694015477</v>
      </c>
      <c r="AR75" s="8">
        <f t="shared" si="40"/>
        <v>0.12071669363743028</v>
      </c>
      <c r="AS75" s="8">
        <f t="shared" si="40"/>
        <v>0.12263339178330696</v>
      </c>
      <c r="AT75" s="8">
        <f t="shared" si="40"/>
        <v>0.12075163633175483</v>
      </c>
      <c r="AU75" s="8">
        <f t="shared" si="40"/>
        <v>0.11878284571615322</v>
      </c>
      <c r="AV75" s="8">
        <f t="shared" si="40"/>
        <v>0.11440699015983576</v>
      </c>
      <c r="AW75" s="8">
        <f t="shared" si="40"/>
        <v>0.11550993109960025</v>
      </c>
      <c r="AX75" s="8">
        <f t="shared" si="40"/>
        <v>0.11550636631918113</v>
      </c>
      <c r="AY75" s="8">
        <f t="shared" si="40"/>
        <v>0.11456355261336838</v>
      </c>
      <c r="AZ75" s="8">
        <f t="shared" si="40"/>
        <v>0.11539673315031732</v>
      </c>
      <c r="BA75" s="8">
        <f t="shared" si="40"/>
        <v>0.11411165292496053</v>
      </c>
      <c r="BB75" s="8">
        <f t="shared" si="40"/>
        <v>0.11666876374145292</v>
      </c>
      <c r="BC75" s="8">
        <f t="shared" si="40"/>
        <v>0.11376269518775542</v>
      </c>
      <c r="BD75" s="8">
        <f t="shared" si="40"/>
        <v>0.11691585766453881</v>
      </c>
      <c r="BE75" s="8">
        <f t="shared" si="40"/>
        <v>0.11827615829666251</v>
      </c>
      <c r="BF75" s="8">
        <f t="shared" si="40"/>
        <v>0.11894701923633895</v>
      </c>
      <c r="BG75" s="8">
        <f t="shared" si="40"/>
        <v>0.11273625698258127</v>
      </c>
      <c r="BH75" s="8">
        <f t="shared" si="40"/>
        <v>0.11328544699151459</v>
      </c>
      <c r="BI75" s="8">
        <f t="shared" si="40"/>
        <v>0.11754239965753636</v>
      </c>
      <c r="BJ75" s="8">
        <f t="shared" si="40"/>
        <v>0.11731763711157456</v>
      </c>
      <c r="BK75" s="8">
        <f t="shared" si="40"/>
        <v>0.10834506495475626</v>
      </c>
      <c r="BL75" s="8">
        <f t="shared" si="40"/>
        <v>7.8347450684871492E-2</v>
      </c>
      <c r="BM75" s="8">
        <f t="shared" si="40"/>
        <v>0.1014722222097635</v>
      </c>
      <c r="BN75" s="8">
        <f t="shared" si="40"/>
        <v>0.10876898824848302</v>
      </c>
      <c r="BO75" s="8">
        <f t="shared" ref="BO75:CJ75" si="41">BO57/BO65</f>
        <v>0.11453535221488913</v>
      </c>
      <c r="BP75" s="8">
        <f t="shared" si="41"/>
        <v>0.11908754875135404</v>
      </c>
      <c r="BQ75" s="8">
        <f t="shared" si="41"/>
        <v>0.11885399418852112</v>
      </c>
      <c r="BR75" s="8">
        <f t="shared" si="41"/>
        <v>0.12068383968822108</v>
      </c>
      <c r="BS75" s="8">
        <f t="shared" si="41"/>
        <v>0.12402156224324533</v>
      </c>
      <c r="BT75" s="8">
        <f t="shared" si="41"/>
        <v>0.12810907259458956</v>
      </c>
      <c r="BU75" s="8">
        <f t="shared" si="41"/>
        <v>0.1254339080321456</v>
      </c>
      <c r="BV75" s="8">
        <f t="shared" si="41"/>
        <v>0.12299960358917793</v>
      </c>
      <c r="BW75" s="8">
        <f t="shared" si="41"/>
        <v>0.11889290886723171</v>
      </c>
      <c r="BX75" s="8">
        <f t="shared" si="41"/>
        <v>0.11754225920836855</v>
      </c>
      <c r="BY75" s="8">
        <f t="shared" si="41"/>
        <v>0.11832292394505095</v>
      </c>
      <c r="BZ75" s="8">
        <f t="shared" si="41"/>
        <v>0.12185912280569952</v>
      </c>
      <c r="CA75" s="8">
        <f t="shared" si="41"/>
        <v>0.12698935808952355</v>
      </c>
      <c r="CB75" s="8">
        <f t="shared" si="41"/>
        <v>0.12724592862416817</v>
      </c>
      <c r="CC75" s="8">
        <f t="shared" si="41"/>
        <v>0.12741139388615283</v>
      </c>
      <c r="CD75" s="8">
        <f t="shared" si="41"/>
        <v>0.12948157062246943</v>
      </c>
      <c r="CE75" s="8">
        <f t="shared" si="41"/>
        <v>0.12581661513328737</v>
      </c>
      <c r="CF75" s="8">
        <f t="shared" si="41"/>
        <v>0.12689485641022863</v>
      </c>
      <c r="CG75" s="8">
        <f t="shared" si="41"/>
        <v>0.12848006092033501</v>
      </c>
      <c r="CH75" s="8">
        <f t="shared" si="41"/>
        <v>0.1307058962583329</v>
      </c>
      <c r="CI75" s="8">
        <f t="shared" si="41"/>
        <v>0.13286605736614707</v>
      </c>
      <c r="CJ75" s="8">
        <f t="shared" si="41"/>
        <v>0.13880675919843358</v>
      </c>
      <c r="CK75" s="3" t="s">
        <v>133</v>
      </c>
    </row>
    <row r="76" spans="2:90" s="3" customFormat="1" x14ac:dyDescent="0.3">
      <c r="B76" s="3" t="s">
        <v>134</v>
      </c>
      <c r="C76" s="8">
        <f>C57/C68</f>
        <v>0.13090518852794164</v>
      </c>
      <c r="D76" s="8">
        <f t="shared" ref="D76:BO76" si="42">D57/D68</f>
        <v>0.1373345559926567</v>
      </c>
      <c r="E76" s="8">
        <f t="shared" si="42"/>
        <v>0.13468544323949663</v>
      </c>
      <c r="F76" s="8">
        <f t="shared" si="42"/>
        <v>0.14500750152455671</v>
      </c>
      <c r="G76" s="8">
        <f t="shared" si="42"/>
        <v>0.13744551649995404</v>
      </c>
      <c r="H76" s="8">
        <f t="shared" si="42"/>
        <v>0.13707900818209345</v>
      </c>
      <c r="I76" s="8">
        <f t="shared" si="42"/>
        <v>0.14444134773035258</v>
      </c>
      <c r="J76" s="8">
        <f t="shared" si="42"/>
        <v>0.14032529284847181</v>
      </c>
      <c r="K76" s="8">
        <f t="shared" si="42"/>
        <v>0.13260396217475653</v>
      </c>
      <c r="L76" s="8">
        <f t="shared" si="42"/>
        <v>0.1352199236822067</v>
      </c>
      <c r="M76" s="8">
        <f t="shared" si="42"/>
        <v>0.12932299463911015</v>
      </c>
      <c r="N76" s="8">
        <f t="shared" si="42"/>
        <v>0.13110948127116129</v>
      </c>
      <c r="O76" s="8">
        <f t="shared" si="42"/>
        <v>0.1200268702300933</v>
      </c>
      <c r="P76" s="8">
        <f t="shared" si="42"/>
        <v>0.11985836864055699</v>
      </c>
      <c r="Q76" s="8">
        <f t="shared" si="42"/>
        <v>0.12789643323512959</v>
      </c>
      <c r="R76" s="8">
        <f t="shared" si="42"/>
        <v>0.11805417940429952</v>
      </c>
      <c r="S76" s="8">
        <f t="shared" si="42"/>
        <v>0.11313776927831605</v>
      </c>
      <c r="T76" s="8">
        <f t="shared" si="42"/>
        <v>0.10999558491838857</v>
      </c>
      <c r="U76" s="8">
        <f t="shared" si="42"/>
        <v>0.11274671607727846</v>
      </c>
      <c r="V76" s="8">
        <f t="shared" si="42"/>
        <v>0.12241528349004253</v>
      </c>
      <c r="W76" s="8">
        <f t="shared" si="42"/>
        <v>0.12642160274877007</v>
      </c>
      <c r="X76" s="8">
        <f t="shared" si="42"/>
        <v>0.12898539466873804</v>
      </c>
      <c r="Y76" s="8">
        <f t="shared" si="42"/>
        <v>0.13663049290051263</v>
      </c>
      <c r="Z76" s="8">
        <f t="shared" si="42"/>
        <v>0.13381795111288713</v>
      </c>
      <c r="AA76" s="8">
        <f t="shared" si="42"/>
        <v>0.12408774070755869</v>
      </c>
      <c r="AB76" s="8">
        <f t="shared" si="42"/>
        <v>0.1330109549115388</v>
      </c>
      <c r="AC76" s="8">
        <f t="shared" si="42"/>
        <v>0.13468108633044912</v>
      </c>
      <c r="AD76" s="8">
        <f t="shared" si="42"/>
        <v>0.13764114105585801</v>
      </c>
      <c r="AE76" s="8">
        <f t="shared" si="42"/>
        <v>0.13631461573803896</v>
      </c>
      <c r="AF76" s="8">
        <f t="shared" si="42"/>
        <v>0.13817697782846022</v>
      </c>
      <c r="AG76" s="8">
        <f t="shared" si="42"/>
        <v>0.13479500898664776</v>
      </c>
      <c r="AH76" s="8">
        <f t="shared" si="42"/>
        <v>0.13765010193344257</v>
      </c>
      <c r="AI76" s="8">
        <f t="shared" si="42"/>
        <v>0.13745390956502421</v>
      </c>
      <c r="AJ76" s="8">
        <f t="shared" si="42"/>
        <v>0.13667566185559912</v>
      </c>
      <c r="AK76" s="8">
        <f t="shared" si="42"/>
        <v>0.13556045460525412</v>
      </c>
      <c r="AL76" s="8">
        <f t="shared" si="42"/>
        <v>0.13619408434505192</v>
      </c>
      <c r="AM76" s="8">
        <f t="shared" si="42"/>
        <v>0.12696732882415179</v>
      </c>
      <c r="AN76" s="8">
        <f t="shared" si="42"/>
        <v>0.13431224501755076</v>
      </c>
      <c r="AO76" s="8">
        <f t="shared" si="42"/>
        <v>0.14055390907794776</v>
      </c>
      <c r="AP76" s="8">
        <f t="shared" si="42"/>
        <v>0.14122067449155512</v>
      </c>
      <c r="AQ76" s="8">
        <f t="shared" si="42"/>
        <v>0.13559791714516911</v>
      </c>
      <c r="AR76" s="8">
        <f t="shared" si="42"/>
        <v>0.13412968420462582</v>
      </c>
      <c r="AS76" s="8">
        <f t="shared" si="42"/>
        <v>0.13652558521050248</v>
      </c>
      <c r="AT76" s="8">
        <f t="shared" si="42"/>
        <v>0.13445098023434954</v>
      </c>
      <c r="AU76" s="8">
        <f t="shared" si="42"/>
        <v>0.13192803262725944</v>
      </c>
      <c r="AV76" s="8">
        <f t="shared" si="42"/>
        <v>0.12675331061661579</v>
      </c>
      <c r="AW76" s="8">
        <f t="shared" si="42"/>
        <v>0.12822885704506881</v>
      </c>
      <c r="AX76" s="8">
        <f t="shared" si="42"/>
        <v>0.12832668524818414</v>
      </c>
      <c r="AY76" s="8">
        <f t="shared" si="42"/>
        <v>0.12710073362360216</v>
      </c>
      <c r="AZ76" s="8">
        <f t="shared" si="42"/>
        <v>0.12818972061144637</v>
      </c>
      <c r="BA76" s="8">
        <f t="shared" si="42"/>
        <v>0.1267963158616606</v>
      </c>
      <c r="BB76" s="8">
        <f t="shared" si="42"/>
        <v>0.12982538234890997</v>
      </c>
      <c r="BC76" s="8">
        <f t="shared" si="42"/>
        <v>0.12621656038659551</v>
      </c>
      <c r="BD76" s="8">
        <f t="shared" si="42"/>
        <v>0.12993587501598505</v>
      </c>
      <c r="BE76" s="8">
        <f t="shared" si="42"/>
        <v>0.13166086641222766</v>
      </c>
      <c r="BF76" s="8">
        <f t="shared" si="42"/>
        <v>0.1324747557261011</v>
      </c>
      <c r="BG76" s="8">
        <f t="shared" si="42"/>
        <v>0.12520596583663235</v>
      </c>
      <c r="BH76" s="8">
        <f t="shared" si="42"/>
        <v>0.12591049259912468</v>
      </c>
      <c r="BI76" s="8">
        <f t="shared" si="42"/>
        <v>0.13091390952401291</v>
      </c>
      <c r="BJ76" s="8">
        <f t="shared" si="42"/>
        <v>0.13067418912223788</v>
      </c>
      <c r="BK76" s="8">
        <f t="shared" si="42"/>
        <v>0.12055245982154328</v>
      </c>
      <c r="BL76" s="8">
        <f t="shared" si="42"/>
        <v>8.5812661003983964E-2</v>
      </c>
      <c r="BM76" s="8">
        <f t="shared" si="42"/>
        <v>0.11230145555229304</v>
      </c>
      <c r="BN76" s="8">
        <f t="shared" si="42"/>
        <v>0.1209084858432722</v>
      </c>
      <c r="BO76" s="8">
        <f t="shared" si="42"/>
        <v>0.12694345821168787</v>
      </c>
      <c r="BP76" s="8">
        <f t="shared" ref="BP76:CJ76" si="43">BP57/BP68</f>
        <v>0.13226016694064033</v>
      </c>
      <c r="BQ76" s="8">
        <f t="shared" si="43"/>
        <v>0.13208802212945006</v>
      </c>
      <c r="BR76" s="8">
        <f t="shared" si="43"/>
        <v>0.13389042756277356</v>
      </c>
      <c r="BS76" s="8">
        <f t="shared" si="43"/>
        <v>0.13725722476732893</v>
      </c>
      <c r="BT76" s="8">
        <f t="shared" si="43"/>
        <v>0.14153673258097874</v>
      </c>
      <c r="BU76" s="8">
        <f t="shared" si="43"/>
        <v>0.1387773064284096</v>
      </c>
      <c r="BV76" s="8">
        <f t="shared" si="43"/>
        <v>0.13587575584639805</v>
      </c>
      <c r="BW76" s="8">
        <f t="shared" si="43"/>
        <v>0.13159598887472609</v>
      </c>
      <c r="BX76" s="8">
        <f t="shared" si="43"/>
        <v>0.13031904287109877</v>
      </c>
      <c r="BY76" s="8">
        <f t="shared" si="43"/>
        <v>0.13110473301840217</v>
      </c>
      <c r="BZ76" s="8">
        <f t="shared" si="43"/>
        <v>0.13531685408621405</v>
      </c>
      <c r="CA76" s="8">
        <f t="shared" si="43"/>
        <v>0.14151359498174082</v>
      </c>
      <c r="CB76" s="8">
        <f t="shared" si="43"/>
        <v>0.14146325596545536</v>
      </c>
      <c r="CC76" s="8">
        <f t="shared" si="43"/>
        <v>0.14132917925888616</v>
      </c>
      <c r="CD76" s="8">
        <f t="shared" si="43"/>
        <v>0.14380883667984076</v>
      </c>
      <c r="CE76" s="8">
        <f t="shared" si="43"/>
        <v>0.13903290740499208</v>
      </c>
      <c r="CF76" s="8">
        <f t="shared" si="43"/>
        <v>0.14064527783194664</v>
      </c>
      <c r="CG76" s="8">
        <f t="shared" si="43"/>
        <v>0.14289996443954756</v>
      </c>
      <c r="CH76" s="8">
        <f t="shared" si="43"/>
        <v>0.14591389735903665</v>
      </c>
      <c r="CI76" s="8">
        <f t="shared" si="43"/>
        <v>0.14857250364047753</v>
      </c>
      <c r="CJ76" s="8">
        <f t="shared" si="43"/>
        <v>0.15561234151309308</v>
      </c>
      <c r="CK76" s="3" t="s">
        <v>134</v>
      </c>
    </row>
    <row r="77" spans="2:90" s="3" customFormat="1" x14ac:dyDescent="0.3">
      <c r="B77" s="3" t="s">
        <v>113</v>
      </c>
      <c r="C77" s="8">
        <f t="shared" ref="C77:AH77" si="44">C32/C34</f>
        <v>0.2030474840538625</v>
      </c>
      <c r="D77" s="8">
        <f t="shared" si="44"/>
        <v>0.19416832339297549</v>
      </c>
      <c r="E77" s="8">
        <f t="shared" si="44"/>
        <v>0.20454807803301397</v>
      </c>
      <c r="F77" s="8">
        <f t="shared" si="44"/>
        <v>0.17606837606837605</v>
      </c>
      <c r="G77" s="8">
        <f t="shared" si="44"/>
        <v>0.16777343750000001</v>
      </c>
      <c r="H77" s="8">
        <f t="shared" si="44"/>
        <v>0.17226478098605383</v>
      </c>
      <c r="I77" s="8">
        <f t="shared" si="44"/>
        <v>0.16621450533550372</v>
      </c>
      <c r="J77" s="8">
        <f t="shared" si="44"/>
        <v>0.19413636802005979</v>
      </c>
      <c r="K77" s="8">
        <f t="shared" si="44"/>
        <v>0.22850519100897085</v>
      </c>
      <c r="L77" s="8">
        <f t="shared" si="44"/>
        <v>0.24794208072994151</v>
      </c>
      <c r="M77" s="8">
        <f t="shared" si="44"/>
        <v>0.30419347681384512</v>
      </c>
      <c r="N77" s="8">
        <f t="shared" si="44"/>
        <v>0.32889628397115916</v>
      </c>
      <c r="O77" s="8">
        <f t="shared" si="44"/>
        <v>0.3828219376661029</v>
      </c>
      <c r="P77" s="8">
        <f t="shared" si="44"/>
        <v>0.40253411306042886</v>
      </c>
      <c r="Q77" s="8">
        <f t="shared" si="44"/>
        <v>0.35338586030664393</v>
      </c>
      <c r="R77" s="8">
        <f t="shared" si="44"/>
        <v>0.40766418757090633</v>
      </c>
      <c r="S77" s="8">
        <f t="shared" si="44"/>
        <v>0.43761454955590018</v>
      </c>
      <c r="T77" s="8">
        <f t="shared" si="44"/>
        <v>0.46146788990825688</v>
      </c>
      <c r="U77" s="8">
        <f t="shared" si="44"/>
        <v>0.42030629608621661</v>
      </c>
      <c r="V77" s="8">
        <f t="shared" si="44"/>
        <v>0.35948265441798621</v>
      </c>
      <c r="W77" s="8">
        <f t="shared" si="44"/>
        <v>0.32878655608904411</v>
      </c>
      <c r="X77" s="8">
        <f t="shared" si="44"/>
        <v>0.32321409616813501</v>
      </c>
      <c r="Y77" s="8">
        <f t="shared" si="44"/>
        <v>0.28868513091974662</v>
      </c>
      <c r="Z77" s="8">
        <f t="shared" si="44"/>
        <v>0.29990157480314961</v>
      </c>
      <c r="AA77" s="8">
        <f t="shared" si="44"/>
        <v>0.32195434179645832</v>
      </c>
      <c r="AB77" s="8">
        <f t="shared" si="44"/>
        <v>0.27996647108130762</v>
      </c>
      <c r="AC77" s="8">
        <f t="shared" si="44"/>
        <v>0.27428155692979267</v>
      </c>
      <c r="AD77" s="8">
        <f t="shared" si="44"/>
        <v>0.26618073241415652</v>
      </c>
      <c r="AE77" s="8">
        <f t="shared" si="44"/>
        <v>0.26189053027068571</v>
      </c>
      <c r="AF77" s="8">
        <f t="shared" si="44"/>
        <v>0.25643580800531474</v>
      </c>
      <c r="AG77" s="8">
        <f t="shared" si="44"/>
        <v>0.26664364044555738</v>
      </c>
      <c r="AH77" s="8">
        <f t="shared" si="44"/>
        <v>0.25695895678341552</v>
      </c>
      <c r="AI77" s="8">
        <f t="shared" ref="AI77:BN77" si="45">AI32/AI34</f>
        <v>0.23891431276629319</v>
      </c>
      <c r="AJ77" s="8">
        <f t="shared" si="45"/>
        <v>0.23909929980903885</v>
      </c>
      <c r="AK77" s="8">
        <f t="shared" si="45"/>
        <v>0.24218181818181816</v>
      </c>
      <c r="AL77" s="8">
        <f t="shared" si="45"/>
        <v>0.24501701507049098</v>
      </c>
      <c r="AM77" s="8">
        <f t="shared" si="45"/>
        <v>0.26172945205479453</v>
      </c>
      <c r="AN77" s="8">
        <f t="shared" si="45"/>
        <v>0.23890864121193386</v>
      </c>
      <c r="AO77" s="8">
        <f t="shared" si="45"/>
        <v>0.22276874821785003</v>
      </c>
      <c r="AP77" s="8">
        <f t="shared" si="45"/>
        <v>0.22369634622206458</v>
      </c>
      <c r="AQ77" s="8">
        <f t="shared" si="45"/>
        <v>0.23645941534352277</v>
      </c>
      <c r="AR77" s="8">
        <f t="shared" si="45"/>
        <v>0.24470427454255564</v>
      </c>
      <c r="AS77" s="8">
        <f t="shared" si="45"/>
        <v>0.23992943251984708</v>
      </c>
      <c r="AT77" s="8">
        <f t="shared" si="45"/>
        <v>0.26817997567896229</v>
      </c>
      <c r="AU77" s="8">
        <f t="shared" si="45"/>
        <v>0.25157468506298741</v>
      </c>
      <c r="AV77" s="8">
        <f t="shared" si="45"/>
        <v>0.27591512795594431</v>
      </c>
      <c r="AW77" s="8">
        <f t="shared" si="45"/>
        <v>0.27894058927708903</v>
      </c>
      <c r="AX77" s="8">
        <f t="shared" si="45"/>
        <v>0.29212552786287987</v>
      </c>
      <c r="AY77" s="8">
        <f t="shared" si="45"/>
        <v>0.27832200979617633</v>
      </c>
      <c r="AZ77" s="8">
        <f t="shared" si="45"/>
        <v>0.27851206964780373</v>
      </c>
      <c r="BA77" s="8">
        <f t="shared" si="45"/>
        <v>0.2844897299045771</v>
      </c>
      <c r="BB77" s="8">
        <f t="shared" si="45"/>
        <v>0.27304469273743015</v>
      </c>
      <c r="BC77" s="8">
        <f t="shared" si="45"/>
        <v>0.26758421412820316</v>
      </c>
      <c r="BD77" s="8">
        <f t="shared" si="45"/>
        <v>0.25595495885664787</v>
      </c>
      <c r="BE77" s="8">
        <f t="shared" si="45"/>
        <v>0.25507164136756988</v>
      </c>
      <c r="BF77" s="8">
        <f t="shared" si="45"/>
        <v>0.26100561837707137</v>
      </c>
      <c r="BG77" s="8">
        <f t="shared" si="45"/>
        <v>0.28198413885979351</v>
      </c>
      <c r="BH77" s="8">
        <f t="shared" si="45"/>
        <v>0.28038969665657981</v>
      </c>
      <c r="BI77" s="8">
        <f t="shared" si="45"/>
        <v>0.26175384829699799</v>
      </c>
      <c r="BJ77" s="8">
        <f t="shared" si="45"/>
        <v>0.24860259032038173</v>
      </c>
      <c r="BK77" s="8">
        <f t="shared" si="45"/>
        <v>0.26966728855721389</v>
      </c>
      <c r="BL77" s="8">
        <f t="shared" si="45"/>
        <v>0.27800724943100397</v>
      </c>
      <c r="BM77" s="8">
        <f t="shared" si="45"/>
        <v>0.17717149220489978</v>
      </c>
      <c r="BN77" s="8">
        <f t="shared" si="45"/>
        <v>0.19463927855711424</v>
      </c>
      <c r="BO77" s="8">
        <f t="shared" ref="BO77:CJ77" si="46">BO32/BO34</f>
        <v>0.16976962598751452</v>
      </c>
      <c r="BP77" s="8">
        <f t="shared" si="46"/>
        <v>0.14724668537694766</v>
      </c>
      <c r="BQ77" s="8">
        <f t="shared" si="46"/>
        <v>0.15073217052326454</v>
      </c>
      <c r="BR77" s="8">
        <f t="shared" si="46"/>
        <v>0.14942815761873846</v>
      </c>
      <c r="BS77" s="8">
        <f t="shared" si="46"/>
        <v>0.14395849495733123</v>
      </c>
      <c r="BT77" s="8">
        <f t="shared" si="46"/>
        <v>0.12835503587563113</v>
      </c>
      <c r="BU77" s="8">
        <f t="shared" si="46"/>
        <v>0.12182296231375986</v>
      </c>
      <c r="BV77" s="8">
        <f t="shared" si="46"/>
        <v>0.11538291962435519</v>
      </c>
      <c r="BW77" s="8">
        <f t="shared" si="46"/>
        <v>0.11400202261653029</v>
      </c>
      <c r="BX77" s="8">
        <f t="shared" si="46"/>
        <v>9.5601517341040457E-2</v>
      </c>
      <c r="BY77" s="8">
        <f t="shared" si="46"/>
        <v>7.6866351451004192E-2</v>
      </c>
      <c r="BZ77" s="8">
        <f t="shared" si="46"/>
        <v>7.3019903349987716E-2</v>
      </c>
      <c r="CA77" s="8">
        <f t="shared" si="46"/>
        <v>6.8543546450838391E-2</v>
      </c>
      <c r="CB77" s="8">
        <f t="shared" si="46"/>
        <v>6.3208353461409836E-2</v>
      </c>
      <c r="CC77" s="8">
        <f t="shared" si="46"/>
        <v>6.1540157248879415E-2</v>
      </c>
      <c r="CD77" s="8">
        <f t="shared" si="46"/>
        <v>6.1897367375681633E-2</v>
      </c>
      <c r="CE77" s="8">
        <f t="shared" si="46"/>
        <v>6.8926807364167036E-2</v>
      </c>
      <c r="CF77" s="8">
        <f t="shared" si="46"/>
        <v>7.6954640405848998E-2</v>
      </c>
      <c r="CG77" s="8">
        <f t="shared" si="46"/>
        <v>7.2860208795605841E-2</v>
      </c>
      <c r="CH77" s="8">
        <f t="shared" si="46"/>
        <v>6.881674800198033E-2</v>
      </c>
      <c r="CI77" s="8">
        <f t="shared" si="46"/>
        <v>6.8762411228164663E-2</v>
      </c>
      <c r="CJ77" s="8">
        <f t="shared" si="46"/>
        <v>6.2303776633035636E-2</v>
      </c>
      <c r="CK77" s="3" t="s">
        <v>113</v>
      </c>
    </row>
    <row r="78" spans="2:90" s="9" customFormat="1" x14ac:dyDescent="0.3">
      <c r="B78" s="9" t="s">
        <v>164</v>
      </c>
      <c r="C78" s="41">
        <f t="shared" ref="C78:AH78" si="47">C24/C52</f>
        <v>0.80558875706143596</v>
      </c>
      <c r="D78" s="41">
        <f t="shared" si="47"/>
        <v>0.81219478857313276</v>
      </c>
      <c r="E78" s="41">
        <f t="shared" si="47"/>
        <v>0.8215047859130673</v>
      </c>
      <c r="F78" s="41">
        <f t="shared" si="47"/>
        <v>0.82532958404849732</v>
      </c>
      <c r="G78" s="41">
        <f t="shared" si="47"/>
        <v>0.83113370835136302</v>
      </c>
      <c r="H78" s="41">
        <f t="shared" si="47"/>
        <v>0.83826154068785874</v>
      </c>
      <c r="I78" s="41">
        <f t="shared" si="47"/>
        <v>0.84355262688377963</v>
      </c>
      <c r="J78" s="41">
        <f t="shared" si="47"/>
        <v>0.84365938812947516</v>
      </c>
      <c r="K78" s="41">
        <f t="shared" si="47"/>
        <v>0.84957928802589</v>
      </c>
      <c r="L78" s="41">
        <f t="shared" si="47"/>
        <v>0.85624463796730488</v>
      </c>
      <c r="M78" s="41">
        <f t="shared" si="47"/>
        <v>0.86159462651666097</v>
      </c>
      <c r="N78" s="41">
        <f t="shared" si="47"/>
        <v>0.86261029802615252</v>
      </c>
      <c r="O78" s="41">
        <f t="shared" si="47"/>
        <v>0.86604524134655347</v>
      </c>
      <c r="P78" s="41">
        <f t="shared" si="47"/>
        <v>0.86909380876437115</v>
      </c>
      <c r="Q78" s="41">
        <f t="shared" si="47"/>
        <v>0.87608734035665947</v>
      </c>
      <c r="R78" s="41">
        <f t="shared" si="47"/>
        <v>0.88951269631586671</v>
      </c>
      <c r="S78" s="41">
        <f t="shared" si="47"/>
        <v>0.89329133939912397</v>
      </c>
      <c r="T78" s="41">
        <f t="shared" si="47"/>
        <v>0.88762426350351709</v>
      </c>
      <c r="U78" s="41">
        <f t="shared" si="47"/>
        <v>0.88449432404540773</v>
      </c>
      <c r="V78" s="41">
        <f t="shared" si="47"/>
        <v>0.88409042305611807</v>
      </c>
      <c r="W78" s="41">
        <f t="shared" si="47"/>
        <v>0.88713177521139408</v>
      </c>
      <c r="X78" s="41">
        <f t="shared" si="47"/>
        <v>0.89453371432812556</v>
      </c>
      <c r="Y78" s="41">
        <f t="shared" si="47"/>
        <v>0.90006933716106896</v>
      </c>
      <c r="Z78" s="41">
        <f t="shared" si="47"/>
        <v>0.9083649210613477</v>
      </c>
      <c r="AA78" s="41">
        <f t="shared" si="47"/>
        <v>0.91102526292698971</v>
      </c>
      <c r="AB78" s="41">
        <f t="shared" si="47"/>
        <v>0.91561565154959912</v>
      </c>
      <c r="AC78" s="41">
        <f t="shared" si="47"/>
        <v>0.92362230099903309</v>
      </c>
      <c r="AD78" s="41">
        <f t="shared" si="47"/>
        <v>0.92427519011406845</v>
      </c>
      <c r="AE78" s="41">
        <f t="shared" si="47"/>
        <v>0.92845471927689904</v>
      </c>
      <c r="AF78" s="41">
        <f t="shared" si="47"/>
        <v>0.93365496436343542</v>
      </c>
      <c r="AG78" s="41">
        <f t="shared" si="47"/>
        <v>0.9426467670980313</v>
      </c>
      <c r="AH78" s="41">
        <f t="shared" si="47"/>
        <v>0.94655752385107284</v>
      </c>
      <c r="AI78" s="41">
        <f t="shared" ref="AI78:BN78" si="48">AI24/AI52</f>
        <v>0.945220838052095</v>
      </c>
      <c r="AJ78" s="41">
        <f t="shared" si="48"/>
        <v>0.94503033236164735</v>
      </c>
      <c r="AK78" s="41">
        <f t="shared" si="48"/>
        <v>0.95310199551518737</v>
      </c>
      <c r="AL78" s="41">
        <f t="shared" si="48"/>
        <v>0.95907928388746799</v>
      </c>
      <c r="AM78" s="41">
        <f t="shared" si="48"/>
        <v>0.95737474008987866</v>
      </c>
      <c r="AN78" s="41">
        <f t="shared" si="48"/>
        <v>0.96616499933894495</v>
      </c>
      <c r="AO78" s="41">
        <f t="shared" si="48"/>
        <v>0.97150001082415072</v>
      </c>
      <c r="AP78" s="41">
        <f t="shared" si="48"/>
        <v>0.97177005895924129</v>
      </c>
      <c r="AQ78" s="41">
        <f t="shared" si="48"/>
        <v>0.96635781225181339</v>
      </c>
      <c r="AR78" s="41">
        <f t="shared" si="48"/>
        <v>0.97513870878595255</v>
      </c>
      <c r="AS78" s="41">
        <f t="shared" si="48"/>
        <v>0.97910781296116722</v>
      </c>
      <c r="AT78" s="41">
        <f t="shared" si="48"/>
        <v>0.9814592039170994</v>
      </c>
      <c r="AU78" s="41">
        <f t="shared" si="48"/>
        <v>0.9754065722189621</v>
      </c>
      <c r="AV78" s="41">
        <f t="shared" si="48"/>
        <v>0.98350353495679477</v>
      </c>
      <c r="AW78" s="41">
        <f t="shared" si="48"/>
        <v>0.98242335153296934</v>
      </c>
      <c r="AX78" s="41">
        <f t="shared" si="48"/>
        <v>0.98808740085896107</v>
      </c>
      <c r="AY78" s="41">
        <f t="shared" si="48"/>
        <v>0.99446467739932953</v>
      </c>
      <c r="AZ78" s="41">
        <f t="shared" si="48"/>
        <v>0.99431986818000384</v>
      </c>
      <c r="BA78" s="41">
        <f t="shared" si="48"/>
        <v>1.0017907576439768</v>
      </c>
      <c r="BB78" s="41">
        <f t="shared" si="48"/>
        <v>1.0092637589600291</v>
      </c>
      <c r="BC78" s="41">
        <f t="shared" si="48"/>
        <v>1.0113201514682226</v>
      </c>
      <c r="BD78" s="41">
        <f t="shared" si="48"/>
        <v>1.0239596720364226</v>
      </c>
      <c r="BE78" s="41">
        <f t="shared" si="48"/>
        <v>1.0224972540404835</v>
      </c>
      <c r="BF78" s="41">
        <f t="shared" si="48"/>
        <v>1.0216268685692098</v>
      </c>
      <c r="BG78" s="41">
        <f t="shared" si="48"/>
        <v>1.0315721087182073</v>
      </c>
      <c r="BH78" s="41">
        <f t="shared" si="48"/>
        <v>1.0355252993433759</v>
      </c>
      <c r="BI78" s="41">
        <f t="shared" si="48"/>
        <v>1.044038317559655</v>
      </c>
      <c r="BJ78" s="41">
        <f t="shared" si="48"/>
        <v>1.0451239622155921</v>
      </c>
      <c r="BK78" s="41">
        <f t="shared" si="48"/>
        <v>1.0438140846158304</v>
      </c>
      <c r="BL78" s="41">
        <f t="shared" si="48"/>
        <v>1.0418683051492579</v>
      </c>
      <c r="BM78" s="41">
        <f t="shared" si="48"/>
        <v>1.0672132806964267</v>
      </c>
      <c r="BN78" s="41">
        <f t="shared" si="48"/>
        <v>1.0633564605715822</v>
      </c>
      <c r="BO78" s="41">
        <f t="shared" ref="BO78:CJ78" si="49">BO24/BO52</f>
        <v>1.0783263219453303</v>
      </c>
      <c r="BP78" s="41">
        <f t="shared" si="49"/>
        <v>1.1004253264241006</v>
      </c>
      <c r="BQ78" s="41">
        <f t="shared" si="49"/>
        <v>1.1101310322786833</v>
      </c>
      <c r="BR78" s="41">
        <f t="shared" si="49"/>
        <v>1.1309243682326744</v>
      </c>
      <c r="BS78" s="41">
        <f t="shared" si="49"/>
        <v>1.1593064478396229</v>
      </c>
      <c r="BT78" s="41">
        <f t="shared" si="49"/>
        <v>1.1904479542881785</v>
      </c>
      <c r="BU78" s="41">
        <f t="shared" si="49"/>
        <v>1.199598867599684</v>
      </c>
      <c r="BV78" s="41">
        <f t="shared" si="49"/>
        <v>1.202964935641367</v>
      </c>
      <c r="BW78" s="41">
        <f t="shared" si="49"/>
        <v>1.2029623382442085</v>
      </c>
      <c r="BX78" s="41">
        <f t="shared" si="49"/>
        <v>1.2122138340544042</v>
      </c>
      <c r="BY78" s="41">
        <f t="shared" si="49"/>
        <v>1.2180324598155809</v>
      </c>
      <c r="BZ78" s="41">
        <f t="shared" si="49"/>
        <v>1.2169089810884155</v>
      </c>
      <c r="CA78" s="41">
        <f t="shared" si="49"/>
        <v>1.2345305534140045</v>
      </c>
      <c r="CB78" s="41">
        <f t="shared" si="49"/>
        <v>1.2388503633004415</v>
      </c>
      <c r="CC78" s="41">
        <f t="shared" si="49"/>
        <v>1.2395858236947757</v>
      </c>
      <c r="CD78" s="41">
        <f t="shared" si="49"/>
        <v>1.2413978845651608</v>
      </c>
      <c r="CE78" s="41">
        <f t="shared" si="49"/>
        <v>1.249509064982685</v>
      </c>
      <c r="CF78" s="41">
        <f t="shared" si="49"/>
        <v>1.268233074998975</v>
      </c>
      <c r="CG78" s="41">
        <f t="shared" si="49"/>
        <v>1.2789898446979877</v>
      </c>
      <c r="CH78" s="41">
        <f t="shared" si="49"/>
        <v>1.2871666894022675</v>
      </c>
      <c r="CI78" s="41">
        <f t="shared" si="49"/>
        <v>1.2989843131927408</v>
      </c>
      <c r="CJ78" s="41">
        <f t="shared" si="49"/>
        <v>1.3222002374356945</v>
      </c>
      <c r="CK78" s="9" t="s">
        <v>116</v>
      </c>
    </row>
    <row r="79" spans="2:90" s="9" customFormat="1" x14ac:dyDescent="0.3">
      <c r="B79" s="9" t="s">
        <v>166</v>
      </c>
      <c r="C79" s="42">
        <f>C78*100/0.8056</f>
        <v>99.99860440186643</v>
      </c>
      <c r="D79" s="42">
        <f t="shared" ref="D79:BO79" si="50">D78*100/0.8056</f>
        <v>100.81861824393405</v>
      </c>
      <c r="E79" s="42">
        <f t="shared" si="50"/>
        <v>101.97427829109576</v>
      </c>
      <c r="F79" s="42">
        <f t="shared" si="50"/>
        <v>102.4490546236963</v>
      </c>
      <c r="G79" s="42">
        <f t="shared" si="50"/>
        <v>103.16952685592888</v>
      </c>
      <c r="H79" s="42">
        <f t="shared" si="50"/>
        <v>104.05431239918802</v>
      </c>
      <c r="I79" s="42">
        <f t="shared" si="50"/>
        <v>104.71110065588128</v>
      </c>
      <c r="J79" s="42">
        <f t="shared" si="50"/>
        <v>104.72435304487031</v>
      </c>
      <c r="K79" s="42">
        <f t="shared" si="50"/>
        <v>105.45919662684831</v>
      </c>
      <c r="L79" s="42">
        <f t="shared" si="50"/>
        <v>106.28657372980447</v>
      </c>
      <c r="M79" s="42">
        <f t="shared" si="50"/>
        <v>106.95067359938692</v>
      </c>
      <c r="N79" s="42">
        <f t="shared" si="50"/>
        <v>107.07675000324635</v>
      </c>
      <c r="O79" s="42">
        <f t="shared" si="50"/>
        <v>107.50313323566951</v>
      </c>
      <c r="P79" s="42">
        <f t="shared" si="50"/>
        <v>107.88155520908282</v>
      </c>
      <c r="Q79" s="42">
        <f t="shared" si="50"/>
        <v>108.74966985559328</v>
      </c>
      <c r="R79" s="42">
        <f t="shared" si="50"/>
        <v>110.41617382272428</v>
      </c>
      <c r="S79" s="42">
        <f t="shared" si="50"/>
        <v>110.88522087873932</v>
      </c>
      <c r="T79" s="42">
        <f t="shared" si="50"/>
        <v>110.18176061364412</v>
      </c>
      <c r="U79" s="42">
        <f t="shared" si="50"/>
        <v>109.79323784079044</v>
      </c>
      <c r="V79" s="42">
        <f t="shared" si="50"/>
        <v>109.74310117379817</v>
      </c>
      <c r="W79" s="42">
        <f t="shared" si="50"/>
        <v>110.12062750886223</v>
      </c>
      <c r="X79" s="42">
        <f t="shared" si="50"/>
        <v>111.03943822345154</v>
      </c>
      <c r="Y79" s="42">
        <f t="shared" si="50"/>
        <v>111.7265810775905</v>
      </c>
      <c r="Z79" s="42">
        <f t="shared" si="50"/>
        <v>112.75632088646323</v>
      </c>
      <c r="AA79" s="42">
        <f t="shared" si="50"/>
        <v>113.08655200186068</v>
      </c>
      <c r="AB79" s="42">
        <f t="shared" si="50"/>
        <v>113.65636191032759</v>
      </c>
      <c r="AC79" s="42">
        <f t="shared" si="50"/>
        <v>114.65023597306767</v>
      </c>
      <c r="AD79" s="42">
        <f t="shared" si="50"/>
        <v>114.73127980561922</v>
      </c>
      <c r="AE79" s="42">
        <f t="shared" si="50"/>
        <v>115.25008928462003</v>
      </c>
      <c r="AF79" s="42">
        <f t="shared" si="50"/>
        <v>115.89560133607689</v>
      </c>
      <c r="AG79" s="42">
        <f t="shared" si="50"/>
        <v>117.01176354245672</v>
      </c>
      <c r="AH79" s="42">
        <f t="shared" si="50"/>
        <v>117.49721001130496</v>
      </c>
      <c r="AI79" s="42">
        <f t="shared" si="50"/>
        <v>117.33128575621835</v>
      </c>
      <c r="AJ79" s="42">
        <f t="shared" si="50"/>
        <v>117.30763807865534</v>
      </c>
      <c r="AK79" s="42">
        <f t="shared" si="50"/>
        <v>118.30958236285841</v>
      </c>
      <c r="AL79" s="42">
        <f t="shared" si="50"/>
        <v>119.05154963846425</v>
      </c>
      <c r="AM79" s="42">
        <f t="shared" si="50"/>
        <v>118.83996277183201</v>
      </c>
      <c r="AN79" s="42">
        <f t="shared" si="50"/>
        <v>119.93110716719772</v>
      </c>
      <c r="AO79" s="42">
        <f t="shared" si="50"/>
        <v>120.59334791759568</v>
      </c>
      <c r="AP79" s="42">
        <f t="shared" si="50"/>
        <v>120.62686928491078</v>
      </c>
      <c r="AQ79" s="42">
        <f t="shared" si="50"/>
        <v>119.95504124277723</v>
      </c>
      <c r="AR79" s="42">
        <f t="shared" si="50"/>
        <v>121.04502343420464</v>
      </c>
      <c r="AS79" s="42">
        <f t="shared" si="50"/>
        <v>121.53771263172383</v>
      </c>
      <c r="AT79" s="42">
        <f t="shared" si="50"/>
        <v>121.82959333628344</v>
      </c>
      <c r="AU79" s="42">
        <f t="shared" si="50"/>
        <v>121.07827361208567</v>
      </c>
      <c r="AV79" s="42">
        <f t="shared" si="50"/>
        <v>122.08335836107184</v>
      </c>
      <c r="AW79" s="42">
        <f t="shared" si="50"/>
        <v>121.94927402345698</v>
      </c>
      <c r="AX79" s="42">
        <f t="shared" si="50"/>
        <v>122.6523585971898</v>
      </c>
      <c r="AY79" s="42">
        <f t="shared" si="50"/>
        <v>123.44397683705679</v>
      </c>
      <c r="AZ79" s="42">
        <f t="shared" si="50"/>
        <v>123.42600151191706</v>
      </c>
      <c r="BA79" s="42">
        <f t="shared" si="50"/>
        <v>124.3533711077429</v>
      </c>
      <c r="BB79" s="42">
        <f t="shared" si="50"/>
        <v>125.28100285005327</v>
      </c>
      <c r="BC79" s="42">
        <f t="shared" si="50"/>
        <v>125.53626507798197</v>
      </c>
      <c r="BD79" s="42">
        <f t="shared" si="50"/>
        <v>127.10522244742087</v>
      </c>
      <c r="BE79" s="42">
        <f t="shared" si="50"/>
        <v>126.92369091863003</v>
      </c>
      <c r="BF79" s="42">
        <f t="shared" si="50"/>
        <v>126.81564902795554</v>
      </c>
      <c r="BG79" s="42">
        <f t="shared" si="50"/>
        <v>128.05016245260765</v>
      </c>
      <c r="BH79" s="42">
        <f t="shared" si="50"/>
        <v>128.54087628393444</v>
      </c>
      <c r="BI79" s="42">
        <f t="shared" si="50"/>
        <v>129.59760644980821</v>
      </c>
      <c r="BJ79" s="42">
        <f t="shared" si="50"/>
        <v>129.73236869607649</v>
      </c>
      <c r="BK79" s="42">
        <f t="shared" si="50"/>
        <v>129.56977217177635</v>
      </c>
      <c r="BL79" s="42">
        <f t="shared" si="50"/>
        <v>129.32824046043419</v>
      </c>
      <c r="BM79" s="42">
        <f t="shared" si="50"/>
        <v>132.47433970908972</v>
      </c>
      <c r="BN79" s="42">
        <f t="shared" si="50"/>
        <v>131.99558845228179</v>
      </c>
      <c r="BO79" s="42">
        <f t="shared" si="50"/>
        <v>133.85381354832799</v>
      </c>
      <c r="BP79" s="42">
        <f t="shared" ref="BP79:CI79" si="51">BP78*100/0.8056</f>
        <v>136.59698689474934</v>
      </c>
      <c r="BQ79" s="42">
        <f t="shared" si="51"/>
        <v>137.80176666815831</v>
      </c>
      <c r="BR79" s="42">
        <f t="shared" si="51"/>
        <v>140.38286596731311</v>
      </c>
      <c r="BS79" s="42">
        <f t="shared" si="51"/>
        <v>143.90596423034049</v>
      </c>
      <c r="BT79" s="42">
        <f t="shared" si="51"/>
        <v>147.77159313408373</v>
      </c>
      <c r="BU79" s="42">
        <f t="shared" si="51"/>
        <v>148.90750590860029</v>
      </c>
      <c r="BV79" s="42">
        <f t="shared" si="51"/>
        <v>149.32533957812402</v>
      </c>
      <c r="BW79" s="42">
        <f t="shared" si="51"/>
        <v>149.32501716040323</v>
      </c>
      <c r="BX79" s="42">
        <f t="shared" si="51"/>
        <v>150.47341534935504</v>
      </c>
      <c r="BY79" s="42">
        <f t="shared" si="51"/>
        <v>151.19568766330448</v>
      </c>
      <c r="BZ79" s="42">
        <f t="shared" si="51"/>
        <v>151.05622903282219</v>
      </c>
      <c r="CA79" s="42">
        <f t="shared" si="51"/>
        <v>153.24361387959343</v>
      </c>
      <c r="CB79" s="42">
        <f t="shared" si="51"/>
        <v>153.77983655665858</v>
      </c>
      <c r="CC79" s="42">
        <f t="shared" si="51"/>
        <v>153.87113005148655</v>
      </c>
      <c r="CD79" s="42">
        <f t="shared" si="51"/>
        <v>154.09606312874388</v>
      </c>
      <c r="CE79" s="42">
        <f t="shared" si="51"/>
        <v>155.10291273369972</v>
      </c>
      <c r="CF79" s="42">
        <f t="shared" si="51"/>
        <v>157.42714436432163</v>
      </c>
      <c r="CG79" s="42">
        <f t="shared" si="51"/>
        <v>158.76239383043543</v>
      </c>
      <c r="CH79" s="42">
        <f t="shared" si="51"/>
        <v>159.77739441438277</v>
      </c>
      <c r="CI79" s="42">
        <f t="shared" si="51"/>
        <v>161.24432884716245</v>
      </c>
      <c r="CJ79" s="42">
        <v>164.12</v>
      </c>
      <c r="CK79" s="9" t="s">
        <v>165</v>
      </c>
    </row>
    <row r="80" spans="2:90" s="9" customFormat="1" ht="13.95" customHeight="1" x14ac:dyDescent="0.3">
      <c r="B80" s="9" t="s">
        <v>167</v>
      </c>
      <c r="C80" s="9">
        <v>100</v>
      </c>
      <c r="D80" s="11">
        <f t="shared" ref="D80:AI80" si="52">D78*100/0.806</f>
        <v>100.76858419021498</v>
      </c>
      <c r="E80" s="11">
        <f t="shared" si="52"/>
        <v>101.92367070881728</v>
      </c>
      <c r="F80" s="11">
        <f t="shared" si="52"/>
        <v>102.3982114204091</v>
      </c>
      <c r="G80" s="11">
        <f t="shared" si="52"/>
        <v>103.118326098184</v>
      </c>
      <c r="H80" s="11">
        <f t="shared" si="52"/>
        <v>104.00267254191795</v>
      </c>
      <c r="I80" s="11">
        <f t="shared" si="52"/>
        <v>104.65913484910416</v>
      </c>
      <c r="J80" s="11">
        <f t="shared" si="52"/>
        <v>104.6723806612252</v>
      </c>
      <c r="K80" s="11">
        <f t="shared" si="52"/>
        <v>105.40685955656203</v>
      </c>
      <c r="L80" s="11">
        <f t="shared" si="52"/>
        <v>106.23382605053409</v>
      </c>
      <c r="M80" s="11">
        <f t="shared" si="52"/>
        <v>106.89759634201749</v>
      </c>
      <c r="N80" s="11">
        <f t="shared" si="52"/>
        <v>107.023610176942</v>
      </c>
      <c r="O80" s="11">
        <f t="shared" si="52"/>
        <v>107.4497818047833</v>
      </c>
      <c r="P80" s="11">
        <f t="shared" si="52"/>
        <v>107.82801597572842</v>
      </c>
      <c r="Q80" s="11">
        <f t="shared" si="52"/>
        <v>108.69569979611158</v>
      </c>
      <c r="R80" s="11">
        <f t="shared" si="52"/>
        <v>110.36137671412737</v>
      </c>
      <c r="S80" s="11">
        <f t="shared" si="52"/>
        <v>110.83019099244713</v>
      </c>
      <c r="T80" s="11">
        <f t="shared" si="52"/>
        <v>110.12707983914602</v>
      </c>
      <c r="U80" s="11">
        <f t="shared" si="52"/>
        <v>109.73874988156423</v>
      </c>
      <c r="V80" s="11">
        <f t="shared" si="52"/>
        <v>109.68863809629255</v>
      </c>
      <c r="W80" s="11">
        <f t="shared" si="52"/>
        <v>110.06597707337396</v>
      </c>
      <c r="X80" s="11">
        <f t="shared" si="52"/>
        <v>110.98433180249697</v>
      </c>
      <c r="Y80" s="11">
        <f t="shared" si="52"/>
        <v>111.67113364281252</v>
      </c>
      <c r="Z80" s="11">
        <f t="shared" si="52"/>
        <v>112.70036241455927</v>
      </c>
      <c r="AA80" s="11">
        <f t="shared" si="52"/>
        <v>113.03042964354709</v>
      </c>
      <c r="AB80" s="11">
        <f t="shared" si="52"/>
        <v>113.59995676794033</v>
      </c>
      <c r="AC80" s="11">
        <f t="shared" si="52"/>
        <v>114.59333759293214</v>
      </c>
      <c r="AD80" s="11">
        <f t="shared" si="52"/>
        <v>114.67434120521941</v>
      </c>
      <c r="AE80" s="11">
        <f t="shared" si="52"/>
        <v>115.19289321053337</v>
      </c>
      <c r="AF80" s="11">
        <f t="shared" si="52"/>
        <v>115.83808490861482</v>
      </c>
      <c r="AG80" s="11">
        <f t="shared" si="52"/>
        <v>116.95369318834135</v>
      </c>
      <c r="AH80" s="11">
        <f t="shared" si="52"/>
        <v>117.43889874082788</v>
      </c>
      <c r="AI80" s="11">
        <f t="shared" si="52"/>
        <v>117.27305683028474</v>
      </c>
      <c r="AJ80" s="11">
        <f t="shared" ref="AJ80:BO80" si="53">AJ78*100/0.806</f>
        <v>117.24942088854185</v>
      </c>
      <c r="AK80" s="11">
        <f t="shared" si="53"/>
        <v>118.25086792992398</v>
      </c>
      <c r="AL80" s="11">
        <f t="shared" si="53"/>
        <v>118.99246698355681</v>
      </c>
      <c r="AM80" s="11">
        <f t="shared" si="53"/>
        <v>118.78098512281372</v>
      </c>
      <c r="AN80" s="11">
        <f t="shared" si="53"/>
        <v>119.87158800731325</v>
      </c>
      <c r="AO80" s="11">
        <f t="shared" si="53"/>
        <v>120.53350010225195</v>
      </c>
      <c r="AP80" s="11">
        <f t="shared" si="53"/>
        <v>120.56700483365276</v>
      </c>
      <c r="AQ80" s="11">
        <f t="shared" si="53"/>
        <v>119.89551020493961</v>
      </c>
      <c r="AR80" s="11">
        <f t="shared" si="53"/>
        <v>120.98495146227698</v>
      </c>
      <c r="AS80" s="11">
        <f t="shared" si="53"/>
        <v>121.47739614902818</v>
      </c>
      <c r="AT80" s="11">
        <f t="shared" si="53"/>
        <v>121.76913199964011</v>
      </c>
      <c r="AU80" s="11">
        <f t="shared" si="53"/>
        <v>121.01818513882904</v>
      </c>
      <c r="AV80" s="11">
        <f t="shared" si="53"/>
        <v>122.02277108645094</v>
      </c>
      <c r="AW80" s="11">
        <f t="shared" si="53"/>
        <v>121.88875329193168</v>
      </c>
      <c r="AX80" s="11">
        <f t="shared" si="53"/>
        <v>122.59148894031775</v>
      </c>
      <c r="AY80" s="11">
        <f t="shared" si="53"/>
        <v>123.38271431753468</v>
      </c>
      <c r="AZ80" s="11">
        <f t="shared" si="53"/>
        <v>123.36474791315183</v>
      </c>
      <c r="BA80" s="11">
        <f t="shared" si="53"/>
        <v>124.29165727592763</v>
      </c>
      <c r="BB80" s="11">
        <f t="shared" si="53"/>
        <v>125.21882865509045</v>
      </c>
      <c r="BC80" s="11">
        <f t="shared" si="53"/>
        <v>125.47396420201274</v>
      </c>
      <c r="BD80" s="11">
        <f t="shared" si="53"/>
        <v>127.04214293255862</v>
      </c>
      <c r="BE80" s="11">
        <f t="shared" si="53"/>
        <v>126.86070149385651</v>
      </c>
      <c r="BF80" s="11">
        <f t="shared" si="53"/>
        <v>126.75271322198633</v>
      </c>
      <c r="BG80" s="11">
        <f t="shared" si="53"/>
        <v>127.98661398488923</v>
      </c>
      <c r="BH80" s="11">
        <f t="shared" si="53"/>
        <v>128.47708428577863</v>
      </c>
      <c r="BI80" s="11">
        <f t="shared" si="53"/>
        <v>129.53329001980831</v>
      </c>
      <c r="BJ80" s="11">
        <f t="shared" si="53"/>
        <v>129.66798538654987</v>
      </c>
      <c r="BK80" s="11">
        <f t="shared" si="53"/>
        <v>129.50546955531394</v>
      </c>
      <c r="BL80" s="11">
        <f t="shared" si="53"/>
        <v>129.26405771082602</v>
      </c>
      <c r="BM80" s="11">
        <f t="shared" si="53"/>
        <v>132.40859561990405</v>
      </c>
      <c r="BN80" s="11">
        <f t="shared" si="53"/>
        <v>131.93008195677197</v>
      </c>
      <c r="BO80" s="11">
        <f t="shared" si="53"/>
        <v>133.78738485674072</v>
      </c>
      <c r="BP80" s="11">
        <f t="shared" ref="BP80:BX80" si="54">BP78*100/0.806</f>
        <v>136.5291968268115</v>
      </c>
      <c r="BQ80" s="11">
        <f t="shared" si="54"/>
        <v>137.73337869462571</v>
      </c>
      <c r="BR80" s="11">
        <f t="shared" si="54"/>
        <v>140.31319705120029</v>
      </c>
      <c r="BS80" s="11">
        <f t="shared" si="54"/>
        <v>143.83454687836513</v>
      </c>
      <c r="BT80" s="11">
        <f t="shared" si="54"/>
        <v>147.6982573558534</v>
      </c>
      <c r="BU80" s="11">
        <f t="shared" si="54"/>
        <v>148.8336064019459</v>
      </c>
      <c r="BV80" s="11">
        <f t="shared" si="54"/>
        <v>149.25123270984702</v>
      </c>
      <c r="BW80" s="11">
        <f t="shared" si="54"/>
        <v>149.25091045213503</v>
      </c>
      <c r="BX80" s="11">
        <f t="shared" si="54"/>
        <v>150.39873871642732</v>
      </c>
      <c r="BY80" s="9">
        <v>151.1</v>
      </c>
      <c r="BZ80" s="9">
        <v>152.69999999999999</v>
      </c>
      <c r="CA80" s="9">
        <v>154.09</v>
      </c>
      <c r="CB80" s="9">
        <v>154.6</v>
      </c>
      <c r="CC80" s="9">
        <v>154.69999999999999</v>
      </c>
      <c r="CD80" s="9">
        <v>155.9</v>
      </c>
      <c r="CE80" s="9">
        <v>156.54</v>
      </c>
      <c r="CF80" s="9">
        <v>158.13999999999999</v>
      </c>
      <c r="CG80" s="9">
        <v>158.28</v>
      </c>
      <c r="CH80" s="9">
        <v>159.78</v>
      </c>
      <c r="CI80" s="9">
        <v>161.24</v>
      </c>
      <c r="CJ80" s="9">
        <v>164.12</v>
      </c>
      <c r="CK80" s="9" t="s">
        <v>167</v>
      </c>
    </row>
    <row r="81" spans="2:90" s="43" customFormat="1" x14ac:dyDescent="0.3">
      <c r="B81" s="44" t="s">
        <v>168</v>
      </c>
      <c r="C81" s="45">
        <v>100</v>
      </c>
      <c r="D81" s="45">
        <v>100.72873991309746</v>
      </c>
      <c r="E81" s="45">
        <v>101.68218497827436</v>
      </c>
      <c r="F81" s="45">
        <v>102.49162011173186</v>
      </c>
      <c r="G81" s="45">
        <v>103.20918684047176</v>
      </c>
      <c r="H81" s="45">
        <v>104.12290502793297</v>
      </c>
      <c r="I81" s="45">
        <v>104.88640595903166</v>
      </c>
      <c r="J81" s="45">
        <v>105.28367473618871</v>
      </c>
      <c r="K81" s="45">
        <v>106.33767846058349</v>
      </c>
      <c r="L81" s="45">
        <v>107.01551831160768</v>
      </c>
      <c r="M81" s="45">
        <v>107.47113594040968</v>
      </c>
      <c r="N81" s="45">
        <v>107.98510242085662</v>
      </c>
      <c r="O81" s="45">
        <v>108.45313469894475</v>
      </c>
      <c r="P81" s="45">
        <v>108.84916201117318</v>
      </c>
      <c r="Q81" s="45">
        <v>109.69708255741776</v>
      </c>
      <c r="R81" s="45">
        <v>109.88330229671013</v>
      </c>
      <c r="S81" s="45">
        <v>109.91433891992553</v>
      </c>
      <c r="T81" s="45">
        <v>109.76784605834887</v>
      </c>
      <c r="U81" s="45">
        <v>109.83736809435133</v>
      </c>
      <c r="V81" s="45">
        <v>110.23960273122283</v>
      </c>
      <c r="W81" s="45">
        <v>110.51272501551831</v>
      </c>
      <c r="X81" s="45">
        <v>111.02545003103663</v>
      </c>
      <c r="Y81" s="45">
        <v>111.42768466790814</v>
      </c>
      <c r="Z81" s="45">
        <v>112.06703910614526</v>
      </c>
      <c r="AA81" s="45">
        <v>112.61328367473619</v>
      </c>
      <c r="AB81" s="45">
        <v>113.42396027312228</v>
      </c>
      <c r="AC81" s="45">
        <v>114.01613904407201</v>
      </c>
      <c r="AD81" s="45">
        <v>114.15394165114834</v>
      </c>
      <c r="AE81" s="45">
        <v>114.82929857231534</v>
      </c>
      <c r="AF81" s="45">
        <v>115.30850403476103</v>
      </c>
      <c r="AG81" s="45">
        <v>116.02607076350093</v>
      </c>
      <c r="AH81" s="45">
        <v>116.53507138423339</v>
      </c>
      <c r="AI81" s="45">
        <v>116.95096213531967</v>
      </c>
      <c r="AJ81" s="45">
        <v>117.28615766604594</v>
      </c>
      <c r="AK81" s="45">
        <v>117.92551210428306</v>
      </c>
      <c r="AL81" s="45">
        <v>118.53134698944756</v>
      </c>
      <c r="AM81" s="45">
        <v>118.98199875853507</v>
      </c>
      <c r="AN81" s="45">
        <v>119.60645561762882</v>
      </c>
      <c r="AO81" s="45">
        <v>120.12662942271882</v>
      </c>
      <c r="AP81" s="45">
        <v>120.17380509000621</v>
      </c>
      <c r="AQ81" s="45">
        <v>120.10180012414651</v>
      </c>
      <c r="AR81" s="45">
        <v>120.79702048417134</v>
      </c>
      <c r="AS81" s="45">
        <v>121.08752327746743</v>
      </c>
      <c r="AT81" s="45">
        <v>121.07635009310988</v>
      </c>
      <c r="AU81" s="45">
        <v>121.00310366232156</v>
      </c>
      <c r="AV81" s="45">
        <v>121.79764121663565</v>
      </c>
      <c r="AW81" s="45">
        <v>122.12538795779021</v>
      </c>
      <c r="AX81" s="45">
        <v>122.76101800124147</v>
      </c>
      <c r="AY81" s="45">
        <v>123.38795779019243</v>
      </c>
      <c r="AZ81" s="45">
        <v>123.71942892613285</v>
      </c>
      <c r="BA81" s="45">
        <v>124.36250775915583</v>
      </c>
      <c r="BB81" s="45">
        <v>125.11483550589696</v>
      </c>
      <c r="BC81" s="45">
        <v>125.91930477963997</v>
      </c>
      <c r="BD81" s="45">
        <v>126.80322780881441</v>
      </c>
      <c r="BE81" s="45">
        <v>127.35692116697705</v>
      </c>
      <c r="BF81" s="45">
        <v>127.87709497206704</v>
      </c>
      <c r="BG81" s="45">
        <v>128.28305400372437</v>
      </c>
      <c r="BH81" s="45">
        <v>128.93234016139044</v>
      </c>
      <c r="BI81" s="45">
        <v>129.35567970204843</v>
      </c>
      <c r="BJ81" s="45">
        <v>129.78646803227809</v>
      </c>
      <c r="BK81" s="45">
        <v>130.39726877715705</v>
      </c>
      <c r="BL81" s="45">
        <v>129.93171942892613</v>
      </c>
      <c r="BM81" s="45">
        <v>131.12228429546866</v>
      </c>
      <c r="BN81" s="45">
        <v>131.94040968342645</v>
      </c>
      <c r="BO81" s="45">
        <v>133.61762880198634</v>
      </c>
      <c r="BP81" s="45">
        <v>135.66232153941652</v>
      </c>
      <c r="BQ81" s="45">
        <v>137.76039726877715</v>
      </c>
      <c r="BR81" s="45">
        <v>140.11421477343265</v>
      </c>
      <c r="BS81" s="45">
        <v>142.96958410924893</v>
      </c>
      <c r="BT81" s="45">
        <v>146.19490999379269</v>
      </c>
      <c r="BU81" s="45">
        <v>147.78646803227809</v>
      </c>
      <c r="BV81" s="45">
        <v>149.19304779639975</v>
      </c>
      <c r="BW81" s="45">
        <v>150.57852265673495</v>
      </c>
      <c r="BX81" s="45">
        <v>151.3755431409063</v>
      </c>
      <c r="BY81" s="45">
        <v>152.60459342023589</v>
      </c>
      <c r="BZ81" s="45">
        <v>153.20794537554318</v>
      </c>
      <c r="CA81" s="45">
        <v>154.39602731222843</v>
      </c>
      <c r="CB81" s="45">
        <v>155.39044072004967</v>
      </c>
      <c r="CC81" s="45">
        <v>156.07076350093109</v>
      </c>
      <c r="CD81" s="45">
        <v>157.01303538175046</v>
      </c>
      <c r="CE81" s="45">
        <v>158.40720049658597</v>
      </c>
      <c r="CF81" s="45">
        <v>159.23774053382991</v>
      </c>
      <c r="CG81" s="45">
        <v>160.71384233395409</v>
      </c>
      <c r="CH81" s="45">
        <v>161.84</v>
      </c>
      <c r="CI81" s="45">
        <v>163.24</v>
      </c>
      <c r="CJ81" s="45">
        <v>164.66</v>
      </c>
      <c r="CK81" s="43" t="s">
        <v>168</v>
      </c>
    </row>
    <row r="82" spans="2:90" s="3" customFormat="1" x14ac:dyDescent="0.3">
      <c r="B82" s="3" t="s">
        <v>114</v>
      </c>
      <c r="C82" s="3">
        <f t="shared" ref="C82:AH82" si="55">C47*100/C80</f>
        <v>975.6</v>
      </c>
      <c r="D82" s="3">
        <f t="shared" si="55"/>
        <v>1021.8462512644768</v>
      </c>
      <c r="E82" s="3">
        <f t="shared" si="55"/>
        <v>995.05835391019025</v>
      </c>
      <c r="F82" s="3">
        <f t="shared" si="55"/>
        <v>1130.9767855663715</v>
      </c>
      <c r="G82" s="3">
        <f t="shared" si="55"/>
        <v>1135.2007390862943</v>
      </c>
      <c r="H82" s="3">
        <f t="shared" si="55"/>
        <v>1154.1049577511799</v>
      </c>
      <c r="I82" s="3">
        <f t="shared" si="55"/>
        <v>1222.9223964495206</v>
      </c>
      <c r="J82" s="3">
        <f t="shared" si="55"/>
        <v>1138.1225806410885</v>
      </c>
      <c r="K82" s="3">
        <f t="shared" si="55"/>
        <v>1111.4077441718728</v>
      </c>
      <c r="L82" s="3">
        <f t="shared" si="55"/>
        <v>1120.6411782944674</v>
      </c>
      <c r="M82" s="3">
        <f t="shared" si="55"/>
        <v>990.01290600958203</v>
      </c>
      <c r="N82" s="3">
        <f t="shared" si="55"/>
        <v>1029.8662119299977</v>
      </c>
      <c r="O82" s="3">
        <f t="shared" si="55"/>
        <v>903.21262984342013</v>
      </c>
      <c r="P82" s="3">
        <f t="shared" si="55"/>
        <v>926.28988019665053</v>
      </c>
      <c r="Q82" s="3">
        <f t="shared" si="55"/>
        <v>951.6475830601388</v>
      </c>
      <c r="R82" s="3">
        <f t="shared" si="55"/>
        <v>577.46651860896827</v>
      </c>
      <c r="S82" s="3">
        <f t="shared" si="55"/>
        <v>607.68640202550739</v>
      </c>
      <c r="T82" s="3">
        <f t="shared" si="55"/>
        <v>626.45808915271596</v>
      </c>
      <c r="U82" s="3">
        <f t="shared" si="55"/>
        <v>696.92793186127233</v>
      </c>
      <c r="V82" s="3">
        <f t="shared" si="55"/>
        <v>858.06517095576226</v>
      </c>
      <c r="W82" s="3">
        <f t="shared" si="55"/>
        <v>929.35167360400385</v>
      </c>
      <c r="X82" s="3">
        <f t="shared" si="55"/>
        <v>940.85352683675592</v>
      </c>
      <c r="Y82" s="3">
        <f t="shared" si="55"/>
        <v>986.4680012325656</v>
      </c>
      <c r="Z82" s="3">
        <f t="shared" si="55"/>
        <v>934.15848666693671</v>
      </c>
      <c r="AA82" s="3">
        <f t="shared" si="55"/>
        <v>877.72823931457026</v>
      </c>
      <c r="AB82" s="3">
        <f t="shared" si="55"/>
        <v>942.16585151206266</v>
      </c>
      <c r="AC82" s="3">
        <f t="shared" si="55"/>
        <v>914.80012889043974</v>
      </c>
      <c r="AD82" s="3">
        <f t="shared" si="55"/>
        <v>926.79843531695531</v>
      </c>
      <c r="AE82" s="3">
        <f t="shared" si="55"/>
        <v>1128.8890866065078</v>
      </c>
      <c r="AF82" s="3">
        <f t="shared" si="55"/>
        <v>1109.8249776955613</v>
      </c>
      <c r="AG82" s="3">
        <f t="shared" si="55"/>
        <v>1095.903827454136</v>
      </c>
      <c r="AH82" s="3">
        <f t="shared" si="55"/>
        <v>1103.8931852222011</v>
      </c>
      <c r="AI82" s="3">
        <f t="shared" ref="AI82:BN82" si="56">AI47*100/AI80</f>
        <v>1151.4153689658892</v>
      </c>
      <c r="AJ82" s="3">
        <f t="shared" si="56"/>
        <v>1134.1633842815459</v>
      </c>
      <c r="AK82" s="3">
        <f t="shared" si="56"/>
        <v>1127.2644533906864</v>
      </c>
      <c r="AL82" s="3">
        <f t="shared" si="56"/>
        <v>1134.0213664000003</v>
      </c>
      <c r="AM82" s="3">
        <f t="shared" si="56"/>
        <v>1109.7735876134095</v>
      </c>
      <c r="AN82" s="3">
        <f t="shared" si="56"/>
        <v>1166.7485375389144</v>
      </c>
      <c r="AO82" s="3">
        <f t="shared" si="56"/>
        <v>1225.8832596303189</v>
      </c>
      <c r="AP82" s="3">
        <f t="shared" si="56"/>
        <v>1209.7007817456392</v>
      </c>
      <c r="AQ82" s="3">
        <f t="shared" si="56"/>
        <v>1125.2297919196128</v>
      </c>
      <c r="AR82" s="3">
        <f t="shared" si="56"/>
        <v>1129.8925886879656</v>
      </c>
      <c r="AS82" s="3">
        <f t="shared" si="56"/>
        <v>1130.6630233619705</v>
      </c>
      <c r="AT82" s="3">
        <f t="shared" si="56"/>
        <v>1010.2724555872139</v>
      </c>
      <c r="AU82" s="3">
        <f t="shared" si="56"/>
        <v>1088.7619893559652</v>
      </c>
      <c r="AV82" s="3">
        <f t="shared" si="56"/>
        <v>1085.3711878594254</v>
      </c>
      <c r="AW82" s="3">
        <f t="shared" si="56"/>
        <v>1069.827990509373</v>
      </c>
      <c r="AX82" s="3">
        <f t="shared" si="56"/>
        <v>1049.9097540340747</v>
      </c>
      <c r="AY82" s="3">
        <f t="shared" si="56"/>
        <v>1105.0170257165746</v>
      </c>
      <c r="AZ82" s="3">
        <f t="shared" si="56"/>
        <v>1094.6401000638164</v>
      </c>
      <c r="BA82" s="3">
        <f t="shared" si="56"/>
        <v>1074.9715864145703</v>
      </c>
      <c r="BB82" s="3">
        <f t="shared" si="56"/>
        <v>933.08651146889792</v>
      </c>
      <c r="BC82" s="3">
        <f t="shared" si="56"/>
        <v>1005.8660440248962</v>
      </c>
      <c r="BD82" s="3">
        <f t="shared" si="56"/>
        <v>1075.3124659784789</v>
      </c>
      <c r="BE82" s="3">
        <f t="shared" si="56"/>
        <v>1055.1731026529319</v>
      </c>
      <c r="BF82" s="3">
        <f t="shared" si="56"/>
        <v>1030.1160163043478</v>
      </c>
      <c r="BG82" s="3">
        <f t="shared" si="56"/>
        <v>955.64681486487757</v>
      </c>
      <c r="BH82" s="3">
        <f t="shared" si="56"/>
        <v>953.86660338123261</v>
      </c>
      <c r="BI82" s="3">
        <f t="shared" si="56"/>
        <v>984.38015417118709</v>
      </c>
      <c r="BJ82" s="3">
        <f t="shared" si="56"/>
        <v>1036.1848346718959</v>
      </c>
      <c r="BK82" s="3">
        <f t="shared" si="56"/>
        <v>956.02139759138652</v>
      </c>
      <c r="BL82" s="3">
        <f t="shared" si="56"/>
        <v>906.12968580971767</v>
      </c>
      <c r="BM82" s="3">
        <f t="shared" si="56"/>
        <v>1416.297779778052</v>
      </c>
      <c r="BN82" s="3">
        <f t="shared" si="56"/>
        <v>1332.5239959875291</v>
      </c>
      <c r="BO82" s="3">
        <f t="shared" ref="BO82:CJ82" si="57">BO47*100/BO80</f>
        <v>1511.2785126677279</v>
      </c>
      <c r="BP82" s="3">
        <f t="shared" si="57"/>
        <v>1729.5201721543344</v>
      </c>
      <c r="BQ82" s="3">
        <f t="shared" si="57"/>
        <v>1664.2298488023951</v>
      </c>
      <c r="BR82" s="3">
        <f t="shared" si="57"/>
        <v>1611.2525746063889</v>
      </c>
      <c r="BS82" s="3">
        <f t="shared" si="57"/>
        <v>1668.8619334476841</v>
      </c>
      <c r="BT82" s="3">
        <f t="shared" si="57"/>
        <v>1770.5015934613298</v>
      </c>
      <c r="BU82" s="3">
        <f t="shared" si="57"/>
        <v>1650.9040259121714</v>
      </c>
      <c r="BV82" s="3">
        <f t="shared" si="57"/>
        <v>1563.605176070369</v>
      </c>
      <c r="BW82" s="3">
        <f t="shared" si="57"/>
        <v>1590.5430612172465</v>
      </c>
      <c r="BX82" s="3">
        <f t="shared" si="57"/>
        <v>1610.4523353528934</v>
      </c>
      <c r="BY82" s="3">
        <f t="shared" si="57"/>
        <v>1675.4467240238253</v>
      </c>
      <c r="BZ82" s="3">
        <f t="shared" si="57"/>
        <v>1729.4040602488542</v>
      </c>
      <c r="CA82" s="3">
        <f t="shared" si="57"/>
        <v>1793.2377182166267</v>
      </c>
      <c r="CB82" s="3">
        <f t="shared" si="57"/>
        <v>1851.8111254851231</v>
      </c>
      <c r="CC82" s="3">
        <f t="shared" si="57"/>
        <v>1866.9683257918552</v>
      </c>
      <c r="CD82" s="3">
        <f t="shared" si="57"/>
        <v>1914.432328415651</v>
      </c>
      <c r="CE82" s="3">
        <f t="shared" si="57"/>
        <v>1895.1705634342661</v>
      </c>
      <c r="CF82" s="3">
        <f t="shared" si="57"/>
        <v>1704.8817503477933</v>
      </c>
      <c r="CG82" s="3">
        <f t="shared" si="57"/>
        <v>1800.037907505686</v>
      </c>
      <c r="CH82" s="13">
        <f t="shared" si="57"/>
        <v>1828.5767930904995</v>
      </c>
      <c r="CI82" s="13">
        <f t="shared" si="57"/>
        <v>1986.3557429918133</v>
      </c>
      <c r="CJ82" s="13">
        <f t="shared" si="57"/>
        <v>2169.8757007067998</v>
      </c>
      <c r="CK82" s="3" t="s">
        <v>169</v>
      </c>
      <c r="CL82" s="51" t="s">
        <v>180</v>
      </c>
    </row>
    <row r="83" spans="2:90" s="3" customFormat="1" x14ac:dyDescent="0.3">
      <c r="B83" s="3" t="s">
        <v>115</v>
      </c>
      <c r="C83" s="10">
        <f t="shared" ref="C83:AH83" si="58">C34*100/C80</f>
        <v>846.6</v>
      </c>
      <c r="D83" s="10">
        <f t="shared" si="58"/>
        <v>898.49431474687515</v>
      </c>
      <c r="E83" s="10">
        <f t="shared" si="58"/>
        <v>849.94976532478586</v>
      </c>
      <c r="F83" s="10">
        <f t="shared" si="58"/>
        <v>971.20836995575212</v>
      </c>
      <c r="G83" s="10">
        <f t="shared" si="58"/>
        <v>993.03396277495767</v>
      </c>
      <c r="H83" s="10">
        <f t="shared" si="58"/>
        <v>979.01330332604459</v>
      </c>
      <c r="I83" s="10">
        <f t="shared" si="58"/>
        <v>1056.5728463113367</v>
      </c>
      <c r="J83" s="10">
        <f t="shared" si="58"/>
        <v>990.61470986883648</v>
      </c>
      <c r="K83" s="10">
        <f t="shared" si="58"/>
        <v>941.21009218345273</v>
      </c>
      <c r="L83" s="10">
        <f t="shared" si="58"/>
        <v>949.1327174080734</v>
      </c>
      <c r="M83" s="10">
        <f t="shared" si="58"/>
        <v>843.23692098368815</v>
      </c>
      <c r="N83" s="10">
        <f t="shared" si="58"/>
        <v>842.33749778161211</v>
      </c>
      <c r="O83" s="10">
        <f t="shared" si="58"/>
        <v>770.40640389941598</v>
      </c>
      <c r="P83" s="10">
        <f t="shared" si="58"/>
        <v>761.21218829136046</v>
      </c>
      <c r="Q83" s="10">
        <f t="shared" si="58"/>
        <v>864.06362143279421</v>
      </c>
      <c r="R83" s="10">
        <f t="shared" si="58"/>
        <v>718.82031886473339</v>
      </c>
      <c r="S83" s="10">
        <f t="shared" si="58"/>
        <v>639.9880697204045</v>
      </c>
      <c r="T83" s="10">
        <f t="shared" si="58"/>
        <v>593.85938586153964</v>
      </c>
      <c r="U83" s="10">
        <f t="shared" si="58"/>
        <v>642.61712545576518</v>
      </c>
      <c r="V83" s="10">
        <f t="shared" si="58"/>
        <v>754.22579253262018</v>
      </c>
      <c r="W83" s="10">
        <f t="shared" si="58"/>
        <v>832.59152770623632</v>
      </c>
      <c r="X83" s="10">
        <f t="shared" si="58"/>
        <v>848.8585593113462</v>
      </c>
      <c r="Y83" s="10">
        <f t="shared" si="58"/>
        <v>947.33523829332921</v>
      </c>
      <c r="Z83" s="10">
        <f t="shared" si="58"/>
        <v>901.50553044605601</v>
      </c>
      <c r="AA83" s="10">
        <f t="shared" si="58"/>
        <v>829.3341916474933</v>
      </c>
      <c r="AB83" s="10">
        <f t="shared" si="58"/>
        <v>945.15881039755357</v>
      </c>
      <c r="AC83" s="10">
        <f t="shared" si="58"/>
        <v>959.5671293789253</v>
      </c>
      <c r="AD83" s="10">
        <f t="shared" si="58"/>
        <v>992.98586591589856</v>
      </c>
      <c r="AE83" s="10">
        <f t="shared" si="58"/>
        <v>1016.6425786872355</v>
      </c>
      <c r="AF83" s="10">
        <f t="shared" si="58"/>
        <v>1039.5544789522364</v>
      </c>
      <c r="AG83" s="10">
        <f t="shared" si="58"/>
        <v>990.2209741551336</v>
      </c>
      <c r="AH83" s="10">
        <f t="shared" si="58"/>
        <v>1018.6573723243744</v>
      </c>
      <c r="AI83" s="10">
        <f t="shared" ref="AI83:BN83" si="59">AI34*100/AI80</f>
        <v>1080.7256451361684</v>
      </c>
      <c r="AJ83" s="10">
        <f t="shared" si="59"/>
        <v>1071.9029488382064</v>
      </c>
      <c r="AK83" s="10">
        <f t="shared" si="59"/>
        <v>1046.5039467899282</v>
      </c>
      <c r="AL83" s="10">
        <f t="shared" si="59"/>
        <v>1037.2085152000002</v>
      </c>
      <c r="AM83" s="10">
        <f t="shared" si="59"/>
        <v>983.322371667776</v>
      </c>
      <c r="AN83" s="10">
        <f t="shared" si="59"/>
        <v>1079.3216486971596</v>
      </c>
      <c r="AO83" s="10">
        <f t="shared" si="59"/>
        <v>1163.8258233685783</v>
      </c>
      <c r="AP83" s="10">
        <f t="shared" si="59"/>
        <v>1169.0594801991624</v>
      </c>
      <c r="AQ83" s="10">
        <f t="shared" si="59"/>
        <v>1124.1455144535275</v>
      </c>
      <c r="AR83" s="10">
        <f t="shared" si="59"/>
        <v>1088.6477897300069</v>
      </c>
      <c r="AS83" s="10">
        <f t="shared" si="59"/>
        <v>1119.879124122042</v>
      </c>
      <c r="AT83" s="10">
        <f t="shared" si="59"/>
        <v>1012.9825020052255</v>
      </c>
      <c r="AU83" s="10">
        <f t="shared" si="59"/>
        <v>1101.9831428393406</v>
      </c>
      <c r="AV83" s="10">
        <f t="shared" si="59"/>
        <v>1011.9422702875403</v>
      </c>
      <c r="AW83" s="10">
        <f t="shared" si="59"/>
        <v>1019.1260197935147</v>
      </c>
      <c r="AX83" s="10">
        <f t="shared" si="59"/>
        <v>985.14179935277139</v>
      </c>
      <c r="AY83" s="10">
        <f t="shared" si="59"/>
        <v>1025.9135625290012</v>
      </c>
      <c r="AZ83" s="10">
        <f t="shared" si="59"/>
        <v>1024.1985829610724</v>
      </c>
      <c r="BA83" s="10">
        <f t="shared" si="59"/>
        <v>994.91794308828491</v>
      </c>
      <c r="BB83" s="10">
        <f t="shared" si="59"/>
        <v>1029.23818553673</v>
      </c>
      <c r="BC83" s="10">
        <f t="shared" si="59"/>
        <v>1048.1058826536257</v>
      </c>
      <c r="BD83" s="10">
        <f t="shared" si="59"/>
        <v>1090.504275211613</v>
      </c>
      <c r="BE83" s="10">
        <f t="shared" si="59"/>
        <v>1111.2976543553737</v>
      </c>
      <c r="BF83" s="10">
        <f t="shared" si="59"/>
        <v>1109.3253661067195</v>
      </c>
      <c r="BG83" s="10">
        <f t="shared" si="59"/>
        <v>1044.3279639836444</v>
      </c>
      <c r="BH83" s="10">
        <f t="shared" si="59"/>
        <v>1054.5849538320947</v>
      </c>
      <c r="BI83" s="10">
        <f t="shared" si="59"/>
        <v>1108.3637262517241</v>
      </c>
      <c r="BJ83" s="10">
        <f t="shared" si="59"/>
        <v>1131.3509619408094</v>
      </c>
      <c r="BK83" s="10">
        <f t="shared" si="59"/>
        <v>993.31711966849196</v>
      </c>
      <c r="BL83" s="10">
        <f t="shared" si="59"/>
        <v>917.73383955952204</v>
      </c>
      <c r="BM83" s="10">
        <f t="shared" si="59"/>
        <v>1356.4074081381013</v>
      </c>
      <c r="BN83" s="10">
        <f t="shared" si="59"/>
        <v>1210.3380641597762</v>
      </c>
      <c r="BO83" s="10">
        <f t="shared" ref="BO83:CJ83" si="60">BO34*100/BO80</f>
        <v>1352.9676224243801</v>
      </c>
      <c r="BP83" s="10">
        <f t="shared" si="60"/>
        <v>1513.6689060153928</v>
      </c>
      <c r="BQ83" s="10">
        <f t="shared" si="60"/>
        <v>1452.7342747005989</v>
      </c>
      <c r="BR83" s="10">
        <f t="shared" si="60"/>
        <v>1427.0218640014029</v>
      </c>
      <c r="BS83" s="10">
        <f t="shared" si="60"/>
        <v>1433.8697098577336</v>
      </c>
      <c r="BT83" s="10">
        <f t="shared" si="60"/>
        <v>1528.6571692990403</v>
      </c>
      <c r="BU83" s="10">
        <f t="shared" si="60"/>
        <v>1533.2558655046905</v>
      </c>
      <c r="BV83" s="10">
        <f t="shared" si="60"/>
        <v>1519.6524402644748</v>
      </c>
      <c r="BW83" s="10">
        <f t="shared" si="60"/>
        <v>1457.545547568136</v>
      </c>
      <c r="BX83" s="10">
        <f t="shared" si="60"/>
        <v>1472.3527729678574</v>
      </c>
      <c r="BY83" s="10">
        <f t="shared" si="60"/>
        <v>1525.678358702846</v>
      </c>
      <c r="BZ83" s="10">
        <f t="shared" si="60"/>
        <v>1599.0831696136217</v>
      </c>
      <c r="CA83" s="10">
        <f t="shared" si="60"/>
        <v>1675.8387955091182</v>
      </c>
      <c r="CB83" s="10">
        <f t="shared" si="60"/>
        <v>1740.6856403622251</v>
      </c>
      <c r="CC83" s="10">
        <f t="shared" si="60"/>
        <v>1759.4053005817714</v>
      </c>
      <c r="CD83" s="10">
        <f t="shared" si="60"/>
        <v>1776.2026940346375</v>
      </c>
      <c r="CE83" s="10">
        <f t="shared" si="60"/>
        <v>1707.1674971253356</v>
      </c>
      <c r="CF83" s="10">
        <f t="shared" si="60"/>
        <v>1695.206778803592</v>
      </c>
      <c r="CG83" s="10">
        <f t="shared" si="60"/>
        <v>1736.8587313621431</v>
      </c>
      <c r="CH83" s="10">
        <f t="shared" si="60"/>
        <v>1769.8084866691702</v>
      </c>
      <c r="CI83" s="10">
        <f t="shared" si="60"/>
        <v>1842.656908955594</v>
      </c>
      <c r="CJ83" s="10">
        <f t="shared" si="60"/>
        <v>1998.9641725566657</v>
      </c>
      <c r="CK83" s="3" t="s">
        <v>115</v>
      </c>
    </row>
    <row r="84" spans="2:90" s="3" customFormat="1" x14ac:dyDescent="0.3">
      <c r="B84" s="3" t="s">
        <v>163</v>
      </c>
      <c r="C84" s="12">
        <f t="shared" ref="C84:AH84" si="61">C47*100/C81</f>
        <v>975.6</v>
      </c>
      <c r="D84" s="12">
        <f t="shared" si="61"/>
        <v>1022.250452937624</v>
      </c>
      <c r="E84" s="12">
        <f t="shared" si="61"/>
        <v>997.42152493742753</v>
      </c>
      <c r="F84" s="12">
        <f t="shared" si="61"/>
        <v>1129.9460372833312</v>
      </c>
      <c r="G84" s="12">
        <f t="shared" si="61"/>
        <v>1134.201359234979</v>
      </c>
      <c r="H84" s="12">
        <f t="shared" si="61"/>
        <v>1152.7722931645026</v>
      </c>
      <c r="I84" s="12">
        <f t="shared" si="61"/>
        <v>1220.2725303600598</v>
      </c>
      <c r="J84" s="12">
        <f t="shared" si="61"/>
        <v>1131.5144565243024</v>
      </c>
      <c r="K84" s="12">
        <f t="shared" si="61"/>
        <v>1101.6791197244761</v>
      </c>
      <c r="L84" s="12">
        <f t="shared" si="61"/>
        <v>1112.455481954966</v>
      </c>
      <c r="M84" s="12">
        <f t="shared" si="61"/>
        <v>984.72951899085115</v>
      </c>
      <c r="N84" s="12">
        <f t="shared" si="61"/>
        <v>1020.6963509691659</v>
      </c>
      <c r="O84" s="12">
        <f t="shared" si="61"/>
        <v>894.85656887098071</v>
      </c>
      <c r="P84" s="12">
        <f t="shared" si="61"/>
        <v>917.60008211866148</v>
      </c>
      <c r="Q84" s="12">
        <f t="shared" si="61"/>
        <v>942.96035581308502</v>
      </c>
      <c r="R84" s="12">
        <f t="shared" si="61"/>
        <v>579.97892917264505</v>
      </c>
      <c r="S84" s="12">
        <f t="shared" si="61"/>
        <v>612.74989834643532</v>
      </c>
      <c r="T84" s="12">
        <f t="shared" si="61"/>
        <v>628.50827885724618</v>
      </c>
      <c r="U84" s="12">
        <f t="shared" si="61"/>
        <v>696.30219047403762</v>
      </c>
      <c r="V84" s="12">
        <f t="shared" si="61"/>
        <v>853.77666163652339</v>
      </c>
      <c r="W84" s="12">
        <f t="shared" si="61"/>
        <v>925.59476735042347</v>
      </c>
      <c r="X84" s="12">
        <f t="shared" si="61"/>
        <v>940.50508213035744</v>
      </c>
      <c r="Y84" s="12">
        <f t="shared" si="61"/>
        <v>988.62325218650756</v>
      </c>
      <c r="Z84" s="12">
        <f t="shared" si="61"/>
        <v>939.43768693918241</v>
      </c>
      <c r="AA84" s="12">
        <f t="shared" si="61"/>
        <v>880.97955021497069</v>
      </c>
      <c r="AB84" s="12">
        <f t="shared" si="61"/>
        <v>943.62778148703535</v>
      </c>
      <c r="AC84" s="12">
        <f t="shared" si="61"/>
        <v>919.43123911149826</v>
      </c>
      <c r="AD84" s="12">
        <f t="shared" si="61"/>
        <v>931.02347989690168</v>
      </c>
      <c r="AE84" s="12">
        <f t="shared" si="61"/>
        <v>1132.4635926266285</v>
      </c>
      <c r="AF84" s="12">
        <f t="shared" si="61"/>
        <v>1114.9221046285029</v>
      </c>
      <c r="AG84" s="12">
        <f t="shared" si="61"/>
        <v>1104.665521779604</v>
      </c>
      <c r="AH84" s="12">
        <f t="shared" si="61"/>
        <v>1112.4548040354111</v>
      </c>
      <c r="AI84" s="12">
        <f t="shared" ref="AI84:BN84" si="62">AI47*100/AI81</f>
        <v>1154.5864825272813</v>
      </c>
      <c r="AJ84" s="12">
        <f t="shared" si="62"/>
        <v>1133.8081376886762</v>
      </c>
      <c r="AK84" s="12">
        <f t="shared" si="62"/>
        <v>1130.3745696870164</v>
      </c>
      <c r="AL84" s="12">
        <f t="shared" si="62"/>
        <v>1138.4330257548938</v>
      </c>
      <c r="AM84" s="12">
        <f t="shared" si="62"/>
        <v>1107.8986853088481</v>
      </c>
      <c r="AN84" s="12">
        <f t="shared" si="62"/>
        <v>1169.3348764310845</v>
      </c>
      <c r="AO84" s="12">
        <f t="shared" si="62"/>
        <v>1230.035344453401</v>
      </c>
      <c r="AP84" s="12">
        <f t="shared" si="62"/>
        <v>1213.6588326446281</v>
      </c>
      <c r="AQ84" s="12">
        <f t="shared" si="62"/>
        <v>1123.2970684914515</v>
      </c>
      <c r="AR84" s="12">
        <f t="shared" si="62"/>
        <v>1131.6504285626193</v>
      </c>
      <c r="AS84" s="12">
        <f t="shared" si="62"/>
        <v>1134.3034879429133</v>
      </c>
      <c r="AT84" s="12">
        <f t="shared" si="62"/>
        <v>1016.0530929896336</v>
      </c>
      <c r="AU84" s="12">
        <f t="shared" si="62"/>
        <v>1088.8976894980915</v>
      </c>
      <c r="AV84" s="12">
        <f t="shared" si="62"/>
        <v>1087.3773800301706</v>
      </c>
      <c r="AW84" s="12">
        <f t="shared" si="62"/>
        <v>1067.7550522506403</v>
      </c>
      <c r="AX84" s="12">
        <f t="shared" si="62"/>
        <v>1048.4598620605962</v>
      </c>
      <c r="AY84" s="12">
        <f t="shared" si="62"/>
        <v>1104.9700671100422</v>
      </c>
      <c r="AZ84" s="12">
        <f t="shared" si="62"/>
        <v>1091.5019667656738</v>
      </c>
      <c r="BA84" s="12">
        <f t="shared" si="62"/>
        <v>1074.3591650528078</v>
      </c>
      <c r="BB84" s="12">
        <f t="shared" si="62"/>
        <v>933.86207580869234</v>
      </c>
      <c r="BC84" s="12">
        <f t="shared" si="62"/>
        <v>1002.3085834286389</v>
      </c>
      <c r="BD84" s="12">
        <f t="shared" si="62"/>
        <v>1077.338505972195</v>
      </c>
      <c r="BE84" s="12">
        <f t="shared" si="62"/>
        <v>1051.0618407969898</v>
      </c>
      <c r="BF84" s="12">
        <f t="shared" si="62"/>
        <v>1021.0585408475316</v>
      </c>
      <c r="BG84" s="12">
        <f t="shared" si="62"/>
        <v>953.43847985135301</v>
      </c>
      <c r="BH84" s="12">
        <f t="shared" si="62"/>
        <v>950.49853160656687</v>
      </c>
      <c r="BI84" s="12">
        <f t="shared" si="62"/>
        <v>985.73174594034299</v>
      </c>
      <c r="BJ84" s="12">
        <f t="shared" si="62"/>
        <v>1035.2388969132319</v>
      </c>
      <c r="BK84" s="12">
        <f t="shared" si="62"/>
        <v>949.48307706954813</v>
      </c>
      <c r="BL84" s="12">
        <f t="shared" si="62"/>
        <v>901.47348557232942</v>
      </c>
      <c r="BM84" s="12">
        <f t="shared" si="62"/>
        <v>1430.1916795273578</v>
      </c>
      <c r="BN84" s="12">
        <f t="shared" si="62"/>
        <v>1332.4196917518207</v>
      </c>
      <c r="BO84" s="12">
        <f t="shared" ref="BO84:CJ84" si="63">BO47*100/BO81</f>
        <v>1513.1985338524005</v>
      </c>
      <c r="BP84" s="12">
        <f t="shared" si="63"/>
        <v>1740.5717174859988</v>
      </c>
      <c r="BQ84" s="12">
        <f t="shared" si="63"/>
        <v>1663.903447902961</v>
      </c>
      <c r="BR84" s="12">
        <f t="shared" si="63"/>
        <v>1613.5407843206751</v>
      </c>
      <c r="BS84" s="12">
        <f t="shared" si="63"/>
        <v>1678.9585106198224</v>
      </c>
      <c r="BT84" s="12">
        <f t="shared" si="63"/>
        <v>1788.7079653532608</v>
      </c>
      <c r="BU84" s="12">
        <f t="shared" si="63"/>
        <v>1662.6014767897043</v>
      </c>
      <c r="BV84" s="12">
        <f t="shared" si="63"/>
        <v>1564.2149781568544</v>
      </c>
      <c r="BW84" s="12">
        <f t="shared" si="63"/>
        <v>1576.5196510870551</v>
      </c>
      <c r="BX84" s="12">
        <f t="shared" si="63"/>
        <v>1600.0603200118094</v>
      </c>
      <c r="BY84" s="12">
        <f t="shared" si="63"/>
        <v>1658.9277840599398</v>
      </c>
      <c r="BZ84" s="12">
        <f t="shared" si="63"/>
        <v>1723.6703968106051</v>
      </c>
      <c r="CA84" s="12">
        <f t="shared" si="63"/>
        <v>1789.6833539713427</v>
      </c>
      <c r="CB84" s="12">
        <f t="shared" si="63"/>
        <v>1842.3913251895467</v>
      </c>
      <c r="CC84" s="12">
        <f t="shared" si="63"/>
        <v>1850.5708149385516</v>
      </c>
      <c r="CD84" s="12">
        <f t="shared" si="63"/>
        <v>1900.8612837421131</v>
      </c>
      <c r="CE84" s="12">
        <f t="shared" si="63"/>
        <v>1872.8315320893125</v>
      </c>
      <c r="CF84" s="12">
        <f t="shared" si="63"/>
        <v>1693.1287714593113</v>
      </c>
      <c r="CG84" s="12">
        <f t="shared" si="63"/>
        <v>1772.7782240933141</v>
      </c>
      <c r="CH84" s="12">
        <f t="shared" si="63"/>
        <v>1805.3015323776569</v>
      </c>
      <c r="CI84" s="12">
        <f t="shared" si="63"/>
        <v>1962.0191129625091</v>
      </c>
      <c r="CJ84" s="12">
        <f t="shared" si="63"/>
        <v>2162.7596258957851</v>
      </c>
      <c r="CK84" s="3" t="s">
        <v>148</v>
      </c>
    </row>
    <row r="85" spans="2:90" s="3" customFormat="1" x14ac:dyDescent="0.3">
      <c r="B85" s="3" t="s">
        <v>117</v>
      </c>
      <c r="C85" s="7">
        <f t="shared" ref="C85:AH85" si="64">C57/C27</f>
        <v>0.42772441291458457</v>
      </c>
      <c r="D85" s="7">
        <f t="shared" si="64"/>
        <v>0.44482643610334305</v>
      </c>
      <c r="E85" s="7">
        <f t="shared" si="64"/>
        <v>0.43140972169560937</v>
      </c>
      <c r="F85" s="7">
        <f t="shared" si="64"/>
        <v>0.46017654855085155</v>
      </c>
      <c r="G85" s="7">
        <f t="shared" si="64"/>
        <v>0.45780714635340197</v>
      </c>
      <c r="H85" s="7">
        <f t="shared" si="64"/>
        <v>0.45577236960705514</v>
      </c>
      <c r="I85" s="7">
        <f t="shared" si="64"/>
        <v>0.47831988172277567</v>
      </c>
      <c r="J85" s="7">
        <f t="shared" si="64"/>
        <v>0.45870793885483985</v>
      </c>
      <c r="K85" s="7">
        <f t="shared" si="64"/>
        <v>0.44505135387488337</v>
      </c>
      <c r="L85" s="7">
        <f t="shared" si="64"/>
        <v>0.45337740328662546</v>
      </c>
      <c r="M85" s="7">
        <f t="shared" si="64"/>
        <v>0.43297867397667589</v>
      </c>
      <c r="N85" s="7">
        <f t="shared" si="64"/>
        <v>0.43604383460723822</v>
      </c>
      <c r="O85" s="7">
        <f t="shared" si="64"/>
        <v>0.41783105022831057</v>
      </c>
      <c r="P85" s="7">
        <f t="shared" si="64"/>
        <v>0.41983928939355775</v>
      </c>
      <c r="Q85" s="7">
        <f t="shared" si="64"/>
        <v>0.44777999129857338</v>
      </c>
      <c r="R85" s="7">
        <f t="shared" si="64"/>
        <v>0.41440383242359341</v>
      </c>
      <c r="S85" s="7">
        <f t="shared" si="64"/>
        <v>0.41009023990609184</v>
      </c>
      <c r="T85" s="7">
        <f t="shared" si="64"/>
        <v>0.39742776259273715</v>
      </c>
      <c r="U85" s="7">
        <f t="shared" si="64"/>
        <v>0.40734394124847001</v>
      </c>
      <c r="V85" s="7">
        <f t="shared" si="64"/>
        <v>0.44030868104581522</v>
      </c>
      <c r="W85" s="7">
        <f t="shared" si="64"/>
        <v>0.46887011874158413</v>
      </c>
      <c r="X85" s="7">
        <f t="shared" si="64"/>
        <v>0.47051322152979952</v>
      </c>
      <c r="Y85" s="7">
        <f t="shared" si="64"/>
        <v>0.49488981536628951</v>
      </c>
      <c r="Z85" s="7">
        <f t="shared" si="64"/>
        <v>0.48258165220064797</v>
      </c>
      <c r="AA85" s="7">
        <f t="shared" si="64"/>
        <v>0.45564813109924501</v>
      </c>
      <c r="AB85" s="7">
        <f t="shared" si="64"/>
        <v>0.48755534145390306</v>
      </c>
      <c r="AC85" s="7">
        <f t="shared" si="64"/>
        <v>0.48881723848232306</v>
      </c>
      <c r="AD85" s="7">
        <f t="shared" si="64"/>
        <v>0.50233874095876985</v>
      </c>
      <c r="AE85" s="7">
        <f t="shared" si="64"/>
        <v>0.49656569214512164</v>
      </c>
      <c r="AF85" s="7">
        <f t="shared" si="64"/>
        <v>0.49861670841956207</v>
      </c>
      <c r="AG85" s="7">
        <f t="shared" si="64"/>
        <v>0.48704392663664237</v>
      </c>
      <c r="AH85" s="7">
        <f t="shared" si="64"/>
        <v>0.48637387866162157</v>
      </c>
      <c r="AI85" s="7">
        <f t="shared" ref="AI85:BN85" si="65">AI57/AI27</f>
        <v>0.50369269949066209</v>
      </c>
      <c r="AJ85" s="7">
        <f t="shared" si="65"/>
        <v>0.49618689468266147</v>
      </c>
      <c r="AK85" s="7">
        <f t="shared" si="65"/>
        <v>0.49087980588210678</v>
      </c>
      <c r="AL85" s="7">
        <f t="shared" si="65"/>
        <v>0.48791971255110872</v>
      </c>
      <c r="AM85" s="7">
        <f t="shared" si="65"/>
        <v>0.46534653465346543</v>
      </c>
      <c r="AN85" s="7">
        <f t="shared" si="65"/>
        <v>0.48883230411420309</v>
      </c>
      <c r="AO85" s="7">
        <f t="shared" si="65"/>
        <v>0.50560664491248897</v>
      </c>
      <c r="AP85" s="7">
        <f t="shared" si="65"/>
        <v>0.49943674008468308</v>
      </c>
      <c r="AQ85" s="7">
        <f t="shared" si="65"/>
        <v>0.48097071386159485</v>
      </c>
      <c r="AR85" s="7">
        <f t="shared" si="65"/>
        <v>0.47173707141504079</v>
      </c>
      <c r="AS85" s="7">
        <f t="shared" si="65"/>
        <v>0.47562644076690974</v>
      </c>
      <c r="AT85" s="7">
        <f t="shared" si="65"/>
        <v>0.46501728688798838</v>
      </c>
      <c r="AU85" s="7">
        <f t="shared" si="65"/>
        <v>0.46693200416604658</v>
      </c>
      <c r="AV85" s="7">
        <f t="shared" si="65"/>
        <v>0.44680575832055147</v>
      </c>
      <c r="AW85" s="7">
        <f t="shared" si="65"/>
        <v>0.44766697163769442</v>
      </c>
      <c r="AX85" s="7">
        <f t="shared" si="65"/>
        <v>0.44269573692379871</v>
      </c>
      <c r="AY85" s="7">
        <f t="shared" si="65"/>
        <v>0.4462526233415145</v>
      </c>
      <c r="AZ85" s="7">
        <f t="shared" si="65"/>
        <v>0.44615763720209828</v>
      </c>
      <c r="BA85" s="7">
        <f t="shared" si="65"/>
        <v>0.43660210197168403</v>
      </c>
      <c r="BB85" s="7">
        <f t="shared" si="65"/>
        <v>0.44113574591018656</v>
      </c>
      <c r="BC85" s="7">
        <f t="shared" si="65"/>
        <v>0.44076745867594896</v>
      </c>
      <c r="BD85" s="7">
        <f t="shared" si="65"/>
        <v>0.45037239448822852</v>
      </c>
      <c r="BE85" s="7">
        <f t="shared" si="65"/>
        <v>0.45047367297683349</v>
      </c>
      <c r="BF85" s="7">
        <f t="shared" si="65"/>
        <v>0.44991787148920948</v>
      </c>
      <c r="BG85" s="7">
        <f t="shared" si="65"/>
        <v>0.43296934195027237</v>
      </c>
      <c r="BH85" s="7">
        <f t="shared" si="65"/>
        <v>0.4332864169025667</v>
      </c>
      <c r="BI85" s="7">
        <f t="shared" si="65"/>
        <v>0.44916509136735966</v>
      </c>
      <c r="BJ85" s="7">
        <f t="shared" si="65"/>
        <v>0.44429737137162079</v>
      </c>
      <c r="BK85" s="7">
        <f t="shared" si="65"/>
        <v>0.40734727955842098</v>
      </c>
      <c r="BL85" s="7">
        <f t="shared" si="65"/>
        <v>0.31191756571695778</v>
      </c>
      <c r="BM85" s="7">
        <f t="shared" si="65"/>
        <v>0.39131602223907014</v>
      </c>
      <c r="BN85" s="7">
        <f t="shared" si="65"/>
        <v>0.40903864193421491</v>
      </c>
      <c r="BO85" s="7">
        <f t="shared" ref="BO85:CJ85" si="66">BO57/BO27</f>
        <v>0.44958090297041564</v>
      </c>
      <c r="BP85" s="7">
        <f t="shared" si="66"/>
        <v>0.46198915429684656</v>
      </c>
      <c r="BQ85" s="7">
        <f t="shared" si="66"/>
        <v>0.45473761343779945</v>
      </c>
      <c r="BR85" s="7">
        <f t="shared" si="66"/>
        <v>0.4592815600410538</v>
      </c>
      <c r="BS85" s="7">
        <f t="shared" si="66"/>
        <v>0.4783811503063346</v>
      </c>
      <c r="BT85" s="7">
        <f t="shared" si="66"/>
        <v>0.50224657680359441</v>
      </c>
      <c r="BU85" s="7">
        <f t="shared" si="66"/>
        <v>0.4929520688668696</v>
      </c>
      <c r="BV85" s="7">
        <f t="shared" si="66"/>
        <v>0.48715059195357641</v>
      </c>
      <c r="BW85" s="7">
        <f t="shared" si="66"/>
        <v>0.46526027882947335</v>
      </c>
      <c r="BX85" s="7">
        <f t="shared" si="66"/>
        <v>0.4578178008381561</v>
      </c>
      <c r="BY85" s="7">
        <f t="shared" si="66"/>
        <v>0.45970619355791242</v>
      </c>
      <c r="BZ85" s="7">
        <f t="shared" si="66"/>
        <v>0.47304703675736243</v>
      </c>
      <c r="CA85" s="7">
        <f t="shared" si="66"/>
        <v>0.48859116351077775</v>
      </c>
      <c r="CB85" s="7">
        <f t="shared" si="66"/>
        <v>0.48855875519256514</v>
      </c>
      <c r="CC85" s="7">
        <f t="shared" si="66"/>
        <v>0.49405921994974999</v>
      </c>
      <c r="CD85" s="7">
        <f t="shared" si="66"/>
        <v>0.49978445011476569</v>
      </c>
      <c r="CE85" s="7">
        <f t="shared" si="66"/>
        <v>0.48618987066249669</v>
      </c>
      <c r="CF85" s="7">
        <f t="shared" si="66"/>
        <v>0.48748835200800034</v>
      </c>
      <c r="CG85" s="7">
        <f t="shared" si="66"/>
        <v>0.49709951921991741</v>
      </c>
      <c r="CH85" s="7">
        <f t="shared" si="66"/>
        <v>0.50146855084510944</v>
      </c>
      <c r="CI85" s="7">
        <f t="shared" si="66"/>
        <v>0.51505382279878553</v>
      </c>
      <c r="CJ85" s="7">
        <f t="shared" si="66"/>
        <v>0.5448905229294555</v>
      </c>
      <c r="CK85" s="3" t="s">
        <v>117</v>
      </c>
    </row>
    <row r="86" spans="2:90" s="3" customFormat="1" x14ac:dyDescent="0.3">
      <c r="B86" s="3" t="s">
        <v>118</v>
      </c>
      <c r="C86" s="7">
        <f t="shared" ref="C86:AH86" si="67">C85*C56</f>
        <v>1.703576389360447</v>
      </c>
      <c r="D86" s="7">
        <f t="shared" si="67"/>
        <v>1.7932416829016617</v>
      </c>
      <c r="E86" s="7">
        <f t="shared" si="67"/>
        <v>1.7287698568321308</v>
      </c>
      <c r="F86" s="7">
        <f t="shared" si="67"/>
        <v>1.8785933755101043</v>
      </c>
      <c r="G86" s="7">
        <f t="shared" si="67"/>
        <v>1.8217108981237158</v>
      </c>
      <c r="H86" s="7">
        <f t="shared" si="67"/>
        <v>1.8148319332489766</v>
      </c>
      <c r="I86" s="7">
        <f t="shared" si="67"/>
        <v>1.9204630976803505</v>
      </c>
      <c r="J86" s="7">
        <f t="shared" si="67"/>
        <v>1.807943556713838</v>
      </c>
      <c r="K86" s="7">
        <f t="shared" si="67"/>
        <v>1.7684855683336669</v>
      </c>
      <c r="L86" s="7">
        <f t="shared" si="67"/>
        <v>1.8086745056329951</v>
      </c>
      <c r="M86" s="7">
        <f t="shared" si="67"/>
        <v>1.7401179626723955</v>
      </c>
      <c r="N86" s="7">
        <f t="shared" si="67"/>
        <v>1.775026556803357</v>
      </c>
      <c r="O86" s="7">
        <f t="shared" si="67"/>
        <v>1.7794589942653596</v>
      </c>
      <c r="P86" s="7">
        <f t="shared" si="67"/>
        <v>1.8090791488028337</v>
      </c>
      <c r="Q86" s="7">
        <f t="shared" si="67"/>
        <v>1.9086933179455712</v>
      </c>
      <c r="R86" s="7">
        <f t="shared" si="67"/>
        <v>1.6243046063443904</v>
      </c>
      <c r="S86" s="7">
        <f t="shared" si="67"/>
        <v>1.5253813941564922</v>
      </c>
      <c r="T86" s="7">
        <f t="shared" si="67"/>
        <v>1.473129822566601</v>
      </c>
      <c r="U86" s="7">
        <f t="shared" si="67"/>
        <v>1.5407479242598645</v>
      </c>
      <c r="V86" s="7">
        <f t="shared" si="67"/>
        <v>1.6751276065567215</v>
      </c>
      <c r="W86" s="7">
        <f t="shared" si="67"/>
        <v>1.8369041924194034</v>
      </c>
      <c r="X86" s="7">
        <f t="shared" si="67"/>
        <v>1.8691142859636427</v>
      </c>
      <c r="Y86" s="7">
        <f t="shared" si="67"/>
        <v>1.9741875396648365</v>
      </c>
      <c r="Z86" s="7">
        <f t="shared" si="67"/>
        <v>1.9430882842419623</v>
      </c>
      <c r="AA86" s="7">
        <f t="shared" si="67"/>
        <v>1.8999469269641165</v>
      </c>
      <c r="AB86" s="7">
        <f t="shared" si="67"/>
        <v>2.0622953856066166</v>
      </c>
      <c r="AC86" s="7">
        <f t="shared" si="67"/>
        <v>2.0802255005019319</v>
      </c>
      <c r="AD86" s="7">
        <f t="shared" si="67"/>
        <v>2.1238627244677191</v>
      </c>
      <c r="AE86" s="7">
        <f t="shared" si="67"/>
        <v>2.1095232888868192</v>
      </c>
      <c r="AF86" s="7">
        <f t="shared" si="67"/>
        <v>2.105961645394387</v>
      </c>
      <c r="AG86" s="7">
        <f t="shared" si="67"/>
        <v>2.0513157507101116</v>
      </c>
      <c r="AH86" s="7">
        <f t="shared" si="67"/>
        <v>2.082613689263066</v>
      </c>
      <c r="AI86" s="7">
        <f t="shared" ref="AI86:BN86" si="68">AI85*AI56</f>
        <v>2.1073028198859074</v>
      </c>
      <c r="AJ86" s="7">
        <f t="shared" si="68"/>
        <v>2.0859690753672737</v>
      </c>
      <c r="AK86" s="7">
        <f t="shared" si="68"/>
        <v>2.0500694465279379</v>
      </c>
      <c r="AL86" s="7">
        <f t="shared" si="68"/>
        <v>2.0354758587864539</v>
      </c>
      <c r="AM86" s="7">
        <f t="shared" si="68"/>
        <v>1.9822328405802814</v>
      </c>
      <c r="AN86" s="7">
        <f t="shared" si="68"/>
        <v>2.0507657978211302</v>
      </c>
      <c r="AO86" s="7">
        <f t="shared" si="68"/>
        <v>2.0908999501463694</v>
      </c>
      <c r="AP86" s="7">
        <f t="shared" si="68"/>
        <v>2.0303140255235825</v>
      </c>
      <c r="AQ86" s="7">
        <f t="shared" si="68"/>
        <v>1.9036568436381902</v>
      </c>
      <c r="AR86" s="7">
        <f t="shared" si="68"/>
        <v>1.8626788080755461</v>
      </c>
      <c r="AS86" s="7">
        <f t="shared" si="68"/>
        <v>1.8595139768044131</v>
      </c>
      <c r="AT86" s="7">
        <f t="shared" si="68"/>
        <v>1.7961393496270506</v>
      </c>
      <c r="AU86" s="7">
        <f t="shared" si="68"/>
        <v>1.7918748619599436</v>
      </c>
      <c r="AV86" s="7">
        <f t="shared" si="68"/>
        <v>1.7127484687023615</v>
      </c>
      <c r="AW86" s="7">
        <f t="shared" si="68"/>
        <v>1.7270669683323114</v>
      </c>
      <c r="AX86" s="7">
        <f t="shared" si="68"/>
        <v>1.7241577154675951</v>
      </c>
      <c r="AY86" s="7">
        <f t="shared" si="68"/>
        <v>1.7326749264931041</v>
      </c>
      <c r="AZ86" s="7">
        <f t="shared" si="68"/>
        <v>1.7151225296278014</v>
      </c>
      <c r="BA86" s="7">
        <f t="shared" si="68"/>
        <v>1.6611559426538163</v>
      </c>
      <c r="BB86" s="7">
        <f t="shared" si="68"/>
        <v>1.681325546558081</v>
      </c>
      <c r="BC86" s="7">
        <f t="shared" si="68"/>
        <v>1.693398874789656</v>
      </c>
      <c r="BD86" s="7">
        <f t="shared" si="68"/>
        <v>1.7272802107125542</v>
      </c>
      <c r="BE86" s="7">
        <f t="shared" si="68"/>
        <v>1.7397406832529434</v>
      </c>
      <c r="BF86" s="7">
        <f t="shared" si="68"/>
        <v>1.7250832033636989</v>
      </c>
      <c r="BG86" s="7">
        <f t="shared" si="68"/>
        <v>1.6698270615346353</v>
      </c>
      <c r="BH86" s="7">
        <f t="shared" si="68"/>
        <v>1.648793740714076</v>
      </c>
      <c r="BI86" s="7">
        <f t="shared" si="68"/>
        <v>1.6958984639568142</v>
      </c>
      <c r="BJ86" s="7">
        <f t="shared" si="68"/>
        <v>1.6609273943509095</v>
      </c>
      <c r="BK86" s="7">
        <f t="shared" si="68"/>
        <v>1.4995115903784846</v>
      </c>
      <c r="BL86" s="7">
        <f t="shared" si="68"/>
        <v>1.1351902996510892</v>
      </c>
      <c r="BM86" s="7">
        <f t="shared" si="68"/>
        <v>1.4115790659510972</v>
      </c>
      <c r="BN86" s="7">
        <f t="shared" si="68"/>
        <v>1.4977380207916589</v>
      </c>
      <c r="BO86" s="7">
        <f t="shared" ref="BO86:CJ86" si="69">BO85*BO56</f>
        <v>1.6840763783534434</v>
      </c>
      <c r="BP86" s="7">
        <f t="shared" si="69"/>
        <v>1.7526277949998681</v>
      </c>
      <c r="BQ86" s="7">
        <f t="shared" si="69"/>
        <v>1.738459623976486</v>
      </c>
      <c r="BR86" s="7">
        <f t="shared" si="69"/>
        <v>1.7412412196180511</v>
      </c>
      <c r="BS86" s="7">
        <f t="shared" si="69"/>
        <v>1.8554503246686458</v>
      </c>
      <c r="BT86" s="7">
        <f t="shared" si="69"/>
        <v>1.9562014670372165</v>
      </c>
      <c r="BU86" s="7">
        <f t="shared" si="69"/>
        <v>1.906374867359061</v>
      </c>
      <c r="BV86" s="7">
        <f t="shared" si="69"/>
        <v>1.8200803354152584</v>
      </c>
      <c r="BW86" s="7">
        <f t="shared" si="69"/>
        <v>1.7477518040592706</v>
      </c>
      <c r="BX86" s="7">
        <f t="shared" si="69"/>
        <v>1.7009438022868522</v>
      </c>
      <c r="BY86" s="7">
        <f t="shared" si="69"/>
        <v>1.6676355602300641</v>
      </c>
      <c r="BZ86" s="7">
        <f t="shared" si="69"/>
        <v>1.7047780153075798</v>
      </c>
      <c r="CA86" s="7">
        <f t="shared" si="69"/>
        <v>1.773557011606762</v>
      </c>
      <c r="CB86" s="7">
        <f t="shared" si="69"/>
        <v>1.7392691684855319</v>
      </c>
      <c r="CC86" s="7">
        <f t="shared" si="69"/>
        <v>1.7539102308216123</v>
      </c>
      <c r="CD86" s="7">
        <f t="shared" si="69"/>
        <v>1.7692369534062706</v>
      </c>
      <c r="CE86" s="7">
        <f t="shared" si="69"/>
        <v>1.7211121421452382</v>
      </c>
      <c r="CF86" s="7">
        <f t="shared" si="69"/>
        <v>1.7423010259144056</v>
      </c>
      <c r="CG86" s="7">
        <f t="shared" si="69"/>
        <v>1.774645283615105</v>
      </c>
      <c r="CH86" s="7">
        <f t="shared" si="69"/>
        <v>1.760154613466334</v>
      </c>
      <c r="CI86" s="7">
        <f t="shared" si="69"/>
        <v>1.8078389180237371</v>
      </c>
      <c r="CJ86" s="7">
        <f t="shared" si="69"/>
        <v>1.9125657354823886</v>
      </c>
      <c r="CK86" s="3" t="s">
        <v>118</v>
      </c>
    </row>
    <row r="87" spans="2:90" s="3" customFormat="1" x14ac:dyDescent="0.3">
      <c r="B87" s="3" t="s">
        <v>120</v>
      </c>
      <c r="C87" s="14">
        <f>C67/C60</f>
        <v>12.013818692120209</v>
      </c>
      <c r="D87" s="14">
        <f t="shared" ref="D87:BO87" si="70">D67/D60</f>
        <v>12.057468820866518</v>
      </c>
      <c r="E87" s="14">
        <f t="shared" si="70"/>
        <v>11.835610257880992</v>
      </c>
      <c r="F87" s="14">
        <f t="shared" si="70"/>
        <v>11.955146152848984</v>
      </c>
      <c r="G87" s="14">
        <f t="shared" si="70"/>
        <v>12.254058368097622</v>
      </c>
      <c r="H87" s="14">
        <f t="shared" si="70"/>
        <v>12.23931327864719</v>
      </c>
      <c r="I87" s="14">
        <f t="shared" si="70"/>
        <v>12.295798799008221</v>
      </c>
      <c r="J87" s="14">
        <f t="shared" si="70"/>
        <v>11.883946436271605</v>
      </c>
      <c r="K87" s="14">
        <f t="shared" si="70"/>
        <v>12.3365967300661</v>
      </c>
      <c r="L87" s="14">
        <f t="shared" si="70"/>
        <v>12.375798893983511</v>
      </c>
      <c r="M87" s="14">
        <f t="shared" si="70"/>
        <v>12.455595948179081</v>
      </c>
      <c r="N87" s="14">
        <f t="shared" si="70"/>
        <v>12.538506442049282</v>
      </c>
      <c r="O87" s="14">
        <f t="shared" si="70"/>
        <v>13.825505246067904</v>
      </c>
      <c r="P87" s="14">
        <f t="shared" si="70"/>
        <v>14.093473816818561</v>
      </c>
      <c r="Q87" s="14">
        <f t="shared" si="70"/>
        <v>13.923741574845627</v>
      </c>
      <c r="R87" s="14">
        <f t="shared" si="70"/>
        <v>12.758975874811201</v>
      </c>
      <c r="S87" s="14">
        <f t="shared" si="70"/>
        <v>12.482512549846129</v>
      </c>
      <c r="T87" s="14">
        <f t="shared" si="70"/>
        <v>12.392626837337085</v>
      </c>
      <c r="U87" s="14">
        <f t="shared" si="70"/>
        <v>12.665568079196298</v>
      </c>
      <c r="V87" s="14">
        <f t="shared" si="70"/>
        <v>12.68397440906943</v>
      </c>
      <c r="W87" s="14">
        <f t="shared" si="70"/>
        <v>13.529986588366317</v>
      </c>
      <c r="X87" s="14">
        <f t="shared" si="70"/>
        <v>13.490898684800136</v>
      </c>
      <c r="Y87" s="14">
        <f t="shared" si="70"/>
        <v>13.449099156089112</v>
      </c>
      <c r="Z87" s="14">
        <f t="shared" si="70"/>
        <v>13.520385853186452</v>
      </c>
      <c r="AA87" s="14">
        <f t="shared" si="70"/>
        <v>14.31131855677652</v>
      </c>
      <c r="AB87" s="14">
        <f t="shared" si="70"/>
        <v>14.50470325529338</v>
      </c>
      <c r="AC87" s="14">
        <f t="shared" si="70"/>
        <v>14.445565202807758</v>
      </c>
      <c r="AD87" s="14">
        <f t="shared" si="70"/>
        <v>14.43043532024924</v>
      </c>
      <c r="AE87" s="14">
        <f t="shared" si="70"/>
        <v>14.475400619848211</v>
      </c>
      <c r="AF87" s="14">
        <f t="shared" si="70"/>
        <v>14.241045784116315</v>
      </c>
      <c r="AG87" s="14">
        <f t="shared" si="70"/>
        <v>14.218039348276664</v>
      </c>
      <c r="AH87" s="14">
        <f t="shared" si="70"/>
        <v>14.129764962107069</v>
      </c>
      <c r="AI87" s="14">
        <f t="shared" si="70"/>
        <v>14.33097768229737</v>
      </c>
      <c r="AJ87" s="14">
        <f t="shared" si="70"/>
        <v>14.262183822977539</v>
      </c>
      <c r="AK87" s="14">
        <f t="shared" si="70"/>
        <v>14.122916579895271</v>
      </c>
      <c r="AL87" s="14">
        <f t="shared" si="70"/>
        <v>13.945405805067953</v>
      </c>
      <c r="AM87" s="14">
        <f t="shared" si="70"/>
        <v>14.612148880643534</v>
      </c>
      <c r="AN87" s="14">
        <f t="shared" si="70"/>
        <v>14.268643581626932</v>
      </c>
      <c r="AO87" s="14">
        <f t="shared" si="70"/>
        <v>13.876142284927894</v>
      </c>
      <c r="AP87" s="14">
        <f t="shared" si="70"/>
        <v>13.376889452153085</v>
      </c>
      <c r="AQ87" s="14">
        <f t="shared" si="70"/>
        <v>13.038982926265481</v>
      </c>
      <c r="AR87" s="14">
        <f t="shared" si="70"/>
        <v>12.887148241055103</v>
      </c>
      <c r="AS87" s="14">
        <f t="shared" si="70"/>
        <v>12.620260070208193</v>
      </c>
      <c r="AT87" s="14">
        <f t="shared" si="70"/>
        <v>12.359064742379413</v>
      </c>
      <c r="AU87" s="14">
        <f t="shared" si="70"/>
        <v>12.58221468383892</v>
      </c>
      <c r="AV87" s="14">
        <f t="shared" si="70"/>
        <v>12.512455496194677</v>
      </c>
      <c r="AW87" s="14">
        <f t="shared" si="70"/>
        <v>12.468629512351468</v>
      </c>
      <c r="AX87" s="14">
        <f t="shared" si="70"/>
        <v>12.43569119807832</v>
      </c>
      <c r="AY87" s="14">
        <f t="shared" si="70"/>
        <v>12.632296817611383</v>
      </c>
      <c r="AZ87" s="14">
        <f t="shared" si="70"/>
        <v>12.379563676766871</v>
      </c>
      <c r="BA87" s="14">
        <f t="shared" si="70"/>
        <v>12.10097956210493</v>
      </c>
      <c r="BB87" s="14">
        <f t="shared" si="70"/>
        <v>11.950668938062233</v>
      </c>
      <c r="BC87" s="14">
        <f t="shared" si="70"/>
        <v>12.416614029116728</v>
      </c>
      <c r="BD87" s="14">
        <f t="shared" si="70"/>
        <v>12.293328039696961</v>
      </c>
      <c r="BE87" s="14">
        <f t="shared" si="70"/>
        <v>12.213802481033722</v>
      </c>
      <c r="BF87" s="14">
        <f t="shared" si="70"/>
        <v>12.021976858220475</v>
      </c>
      <c r="BG87" s="14">
        <f t="shared" si="70"/>
        <v>12.336641352325103</v>
      </c>
      <c r="BH87" s="14">
        <f t="shared" si="70"/>
        <v>12.094966961677493</v>
      </c>
      <c r="BI87" s="14">
        <f t="shared" si="70"/>
        <v>11.954303099822589</v>
      </c>
      <c r="BJ87" s="14">
        <f t="shared" si="70"/>
        <v>11.710447300325022</v>
      </c>
      <c r="BK87" s="14">
        <f t="shared" si="70"/>
        <v>11.438664400529428</v>
      </c>
      <c r="BL87" s="14">
        <f t="shared" si="70"/>
        <v>12.228704090628145</v>
      </c>
      <c r="BM87" s="14">
        <f t="shared" si="70"/>
        <v>11.569552718698263</v>
      </c>
      <c r="BN87" s="14">
        <f t="shared" si="70"/>
        <v>11.387368929035336</v>
      </c>
      <c r="BO87" s="14">
        <f t="shared" si="70"/>
        <v>12.26635024819568</v>
      </c>
      <c r="BP87" s="14">
        <f t="shared" ref="BP87:CJ87" si="71">BP67/BP60</f>
        <v>12.251365362229317</v>
      </c>
      <c r="BQ87" s="14">
        <f t="shared" si="71"/>
        <v>12.161372211878119</v>
      </c>
      <c r="BR87" s="14">
        <f t="shared" si="71"/>
        <v>12.004971687028803</v>
      </c>
      <c r="BS87" s="14">
        <f t="shared" si="71"/>
        <v>12.518052166754105</v>
      </c>
      <c r="BT87" s="14">
        <f t="shared" si="71"/>
        <v>12.821157457609079</v>
      </c>
      <c r="BU87" s="14">
        <f t="shared" si="71"/>
        <v>12.736935212404441</v>
      </c>
      <c r="BV87" s="14">
        <f t="shared" si="71"/>
        <v>12.395180943631949</v>
      </c>
      <c r="BW87" s="14">
        <f t="shared" si="71"/>
        <v>12.281193591113613</v>
      </c>
      <c r="BX87" s="14">
        <f t="shared" si="71"/>
        <v>12.052150820116832</v>
      </c>
      <c r="BY87" s="14">
        <f t="shared" si="71"/>
        <v>11.719873049861524</v>
      </c>
      <c r="BZ87" s="14">
        <f t="shared" si="71"/>
        <v>11.598415968356901</v>
      </c>
      <c r="CA87" s="14">
        <f t="shared" si="71"/>
        <v>11.532767695115089</v>
      </c>
      <c r="CB87" s="14">
        <f t="shared" si="71"/>
        <v>11.294847567415337</v>
      </c>
      <c r="CC87" s="14">
        <f t="shared" si="71"/>
        <v>11.410106957522247</v>
      </c>
      <c r="CD87" s="14">
        <f t="shared" si="71"/>
        <v>11.302699849697646</v>
      </c>
      <c r="CE87" s="14">
        <f t="shared" si="71"/>
        <v>11.379171048561707</v>
      </c>
      <c r="CF87" s="14">
        <f t="shared" si="71"/>
        <v>11.38790987349206</v>
      </c>
      <c r="CG87" s="14">
        <f t="shared" si="71"/>
        <v>11.418794438299889</v>
      </c>
      <c r="CH87" s="14">
        <f t="shared" si="71"/>
        <v>11.06296758104738</v>
      </c>
      <c r="CI87" s="14">
        <f t="shared" si="71"/>
        <v>11.168058515042782</v>
      </c>
      <c r="CJ87" s="14">
        <f t="shared" si="71"/>
        <v>11.290578734858681</v>
      </c>
      <c r="CK87" s="3" t="s">
        <v>120</v>
      </c>
    </row>
    <row r="88" spans="2:90" s="3" customFormat="1" x14ac:dyDescent="0.3">
      <c r="B88" s="3" t="s">
        <v>183</v>
      </c>
      <c r="C88" s="14">
        <f>C67/C27</f>
        <v>3.0163622711855629</v>
      </c>
      <c r="D88" s="14">
        <f t="shared" ref="D88:BO88" si="72">D67/D27</f>
        <v>2.9909414526515636</v>
      </c>
      <c r="E88" s="14">
        <f t="shared" si="72"/>
        <v>2.9535437046586286</v>
      </c>
      <c r="F88" s="14">
        <f t="shared" si="72"/>
        <v>2.9285091525169422</v>
      </c>
      <c r="G88" s="14">
        <f t="shared" si="72"/>
        <v>3.0795201908957415</v>
      </c>
      <c r="H88" s="14">
        <f t="shared" si="72"/>
        <v>3.0737506394796466</v>
      </c>
      <c r="I88" s="14">
        <f t="shared" si="72"/>
        <v>3.0624514651348802</v>
      </c>
      <c r="J88" s="14">
        <f t="shared" si="72"/>
        <v>3.0151718813345094</v>
      </c>
      <c r="K88" s="14">
        <f t="shared" si="72"/>
        <v>3.1045880018674139</v>
      </c>
      <c r="L88" s="14">
        <f t="shared" si="72"/>
        <v>3.1022207415855871</v>
      </c>
      <c r="M88" s="14">
        <f t="shared" si="72"/>
        <v>3.0992194396691906</v>
      </c>
      <c r="N88" s="14">
        <f t="shared" si="72"/>
        <v>3.0801445805322771</v>
      </c>
      <c r="O88" s="14">
        <f t="shared" si="72"/>
        <v>3.2463380136986304</v>
      </c>
      <c r="P88" s="14">
        <f t="shared" si="72"/>
        <v>3.2707214807353306</v>
      </c>
      <c r="Q88" s="14">
        <f t="shared" si="72"/>
        <v>3.2665137047468571</v>
      </c>
      <c r="R88" s="14">
        <f t="shared" si="72"/>
        <v>3.2551582256615772</v>
      </c>
      <c r="S88" s="14">
        <f t="shared" si="72"/>
        <v>3.3558535496808588</v>
      </c>
      <c r="T88" s="14">
        <f t="shared" si="72"/>
        <v>3.3433400649160481</v>
      </c>
      <c r="U88" s="14">
        <f t="shared" si="72"/>
        <v>3.3485311505507953</v>
      </c>
      <c r="V88" s="14">
        <f t="shared" si="72"/>
        <v>3.333993195871269</v>
      </c>
      <c r="W88" s="14">
        <f t="shared" si="72"/>
        <v>3.4535314603990694</v>
      </c>
      <c r="X88" s="14">
        <f t="shared" si="72"/>
        <v>3.3960717379273833</v>
      </c>
      <c r="Y88" s="14">
        <f t="shared" si="72"/>
        <v>3.3714234663490172</v>
      </c>
      <c r="Z88" s="14">
        <f t="shared" si="72"/>
        <v>3.3578969089232076</v>
      </c>
      <c r="AA88" s="14">
        <f t="shared" si="72"/>
        <v>3.4321619522187441</v>
      </c>
      <c r="AB88" s="14">
        <f t="shared" si="72"/>
        <v>3.4291137912050096</v>
      </c>
      <c r="AC88" s="14">
        <f t="shared" si="72"/>
        <v>3.3944595377035034</v>
      </c>
      <c r="AD88" s="14">
        <f t="shared" si="72"/>
        <v>3.4131051064412352</v>
      </c>
      <c r="AE88" s="14">
        <f t="shared" si="72"/>
        <v>3.4073988970588238</v>
      </c>
      <c r="AF88" s="14">
        <f t="shared" si="72"/>
        <v>3.3717724104128091</v>
      </c>
      <c r="AG88" s="14">
        <f t="shared" si="72"/>
        <v>3.3757892761569082</v>
      </c>
      <c r="AH88" s="14">
        <f t="shared" si="72"/>
        <v>3.2998671931465497</v>
      </c>
      <c r="AI88" s="14">
        <f t="shared" si="72"/>
        <v>3.4254255093378605</v>
      </c>
      <c r="AJ88" s="14">
        <f t="shared" si="72"/>
        <v>3.3925280993298181</v>
      </c>
      <c r="AK88" s="14">
        <f t="shared" si="72"/>
        <v>3.3816681483495792</v>
      </c>
      <c r="AL88" s="14">
        <f t="shared" si="72"/>
        <v>3.3428244125056783</v>
      </c>
      <c r="AM88" s="14">
        <f t="shared" si="72"/>
        <v>3.4303300330033006</v>
      </c>
      <c r="AN88" s="14">
        <f t="shared" si="72"/>
        <v>3.401155766300425</v>
      </c>
      <c r="AO88" s="14">
        <f t="shared" si="72"/>
        <v>3.355430633837635</v>
      </c>
      <c r="AP88" s="14">
        <f t="shared" si="72"/>
        <v>3.2905796721438834</v>
      </c>
      <c r="AQ88" s="14">
        <f t="shared" si="72"/>
        <v>3.294379944070946</v>
      </c>
      <c r="AR88" s="14">
        <f t="shared" si="72"/>
        <v>3.2637648228831218</v>
      </c>
      <c r="AS88" s="14">
        <f t="shared" si="72"/>
        <v>3.22800982064209</v>
      </c>
      <c r="AT88" s="14">
        <f t="shared" si="72"/>
        <v>3.1997399066879813</v>
      </c>
      <c r="AU88" s="14">
        <f t="shared" si="72"/>
        <v>3.2787103853593216</v>
      </c>
      <c r="AV88" s="14">
        <f t="shared" si="72"/>
        <v>3.2641320477519264</v>
      </c>
      <c r="AW88" s="14">
        <f t="shared" si="72"/>
        <v>3.231949725526075</v>
      </c>
      <c r="AX88" s="14">
        <f t="shared" si="72"/>
        <v>3.1929952983431393</v>
      </c>
      <c r="AY88" s="14">
        <f t="shared" si="72"/>
        <v>3.2534640557749079</v>
      </c>
      <c r="AZ88" s="14">
        <f t="shared" si="72"/>
        <v>3.2203162072728557</v>
      </c>
      <c r="BA88" s="14">
        <f t="shared" si="72"/>
        <v>3.1805039954833667</v>
      </c>
      <c r="BB88" s="14">
        <f t="shared" si="72"/>
        <v>3.1355422314911365</v>
      </c>
      <c r="BC88" s="14">
        <f t="shared" si="72"/>
        <v>3.2318666868452475</v>
      </c>
      <c r="BD88" s="14">
        <f t="shared" si="72"/>
        <v>3.2053719779395839</v>
      </c>
      <c r="BE88" s="14">
        <f t="shared" si="72"/>
        <v>3.1625382550445766</v>
      </c>
      <c r="BF88" s="14">
        <f t="shared" si="72"/>
        <v>3.1354442664541629</v>
      </c>
      <c r="BG88" s="14">
        <f t="shared" si="72"/>
        <v>3.1987668730699443</v>
      </c>
      <c r="BH88" s="14">
        <f t="shared" si="72"/>
        <v>3.1784357060395685</v>
      </c>
      <c r="BI88" s="14">
        <f t="shared" si="72"/>
        <v>3.1661421707624449</v>
      </c>
      <c r="BJ88" s="14">
        <f t="shared" si="72"/>
        <v>3.1325396707985549</v>
      </c>
      <c r="BK88" s="14">
        <f t="shared" si="72"/>
        <v>3.1073509903056729</v>
      </c>
      <c r="BL88" s="14">
        <f t="shared" si="72"/>
        <v>3.3600953188149236</v>
      </c>
      <c r="BM88" s="14">
        <f t="shared" si="72"/>
        <v>3.2072956153651755</v>
      </c>
      <c r="BN88" s="14">
        <f t="shared" si="72"/>
        <v>3.1099390262353617</v>
      </c>
      <c r="BO88" s="14">
        <f t="shared" si="72"/>
        <v>3.2746239372628989</v>
      </c>
      <c r="BP88" s="14">
        <f t="shared" ref="BP88:CJ88" si="73">BP67/BP27</f>
        <v>3.2294352165506011</v>
      </c>
      <c r="BQ88" s="14">
        <f t="shared" si="73"/>
        <v>3.1811111972267629</v>
      </c>
      <c r="BR88" s="14">
        <f t="shared" si="73"/>
        <v>3.1665125213821419</v>
      </c>
      <c r="BS88" s="14">
        <f t="shared" si="73"/>
        <v>3.2274645758549028</v>
      </c>
      <c r="BT88" s="14">
        <f t="shared" si="73"/>
        <v>3.2917787621828456</v>
      </c>
      <c r="BU88" s="14">
        <f t="shared" si="73"/>
        <v>3.2935277691087359</v>
      </c>
      <c r="BV88" s="14">
        <f t="shared" si="73"/>
        <v>3.3176116551384682</v>
      </c>
      <c r="BW88" s="14">
        <f t="shared" si="73"/>
        <v>3.2693152089954793</v>
      </c>
      <c r="BX88" s="14">
        <f t="shared" si="73"/>
        <v>3.2438985793753741</v>
      </c>
      <c r="BY88" s="14">
        <f t="shared" si="73"/>
        <v>3.2307407908659167</v>
      </c>
      <c r="BZ88" s="14">
        <f t="shared" si="73"/>
        <v>3.2183640659635104</v>
      </c>
      <c r="CA88" s="14">
        <f t="shared" si="73"/>
        <v>3.1771227819459331</v>
      </c>
      <c r="CB88" s="14">
        <f t="shared" si="73"/>
        <v>3.1727099908470047</v>
      </c>
      <c r="CC88" s="14">
        <f t="shared" si="73"/>
        <v>3.2141146359217601</v>
      </c>
      <c r="CD88" s="14">
        <f t="shared" si="73"/>
        <v>3.1928530648863407</v>
      </c>
      <c r="CE88" s="14">
        <f t="shared" si="73"/>
        <v>3.214455098463759</v>
      </c>
      <c r="CF88" s="14">
        <f t="shared" si="73"/>
        <v>3.1862883247346536</v>
      </c>
      <c r="CG88" s="14">
        <f t="shared" si="73"/>
        <v>3.1985418594677562</v>
      </c>
      <c r="CH88" s="14">
        <f t="shared" si="73"/>
        <v>3.1518426156830146</v>
      </c>
      <c r="CI88" s="14">
        <f t="shared" si="73"/>
        <v>3.1817830527187412</v>
      </c>
      <c r="CJ88" s="14">
        <f t="shared" si="73"/>
        <v>3.2166890982503364</v>
      </c>
    </row>
    <row r="89" spans="2:90" s="15" customFormat="1" ht="13.8" x14ac:dyDescent="0.3">
      <c r="B89" s="15" t="s">
        <v>119</v>
      </c>
      <c r="C89" s="16">
        <f t="shared" ref="C89:AH89" si="74">C63/C64</f>
        <v>0.34205445686360086</v>
      </c>
      <c r="D89" s="16">
        <f t="shared" si="74"/>
        <v>0.34760655637157567</v>
      </c>
      <c r="E89" s="16">
        <f t="shared" si="74"/>
        <v>0.3512363280820861</v>
      </c>
      <c r="F89" s="16">
        <f t="shared" si="74"/>
        <v>0.35912239617677855</v>
      </c>
      <c r="G89" s="16">
        <f t="shared" si="74"/>
        <v>0.33964064195200749</v>
      </c>
      <c r="H89" s="16">
        <f t="shared" si="74"/>
        <v>0.34162155806467959</v>
      </c>
      <c r="I89" s="16">
        <f t="shared" si="74"/>
        <v>0.3468229620692721</v>
      </c>
      <c r="J89" s="16">
        <f t="shared" si="74"/>
        <v>0.35060007163856027</v>
      </c>
      <c r="K89" s="16">
        <f t="shared" si="74"/>
        <v>0.33688446238012359</v>
      </c>
      <c r="L89" s="16">
        <f t="shared" si="74"/>
        <v>0.33934640353106171</v>
      </c>
      <c r="M89" s="16">
        <f t="shared" si="74"/>
        <v>0.33750028819769839</v>
      </c>
      <c r="N89" s="16">
        <f t="shared" si="74"/>
        <v>0.34061810464949999</v>
      </c>
      <c r="O89" s="16">
        <f t="shared" si="74"/>
        <v>0.31874326456634122</v>
      </c>
      <c r="P89" s="16">
        <f t="shared" si="74"/>
        <v>0.31871458297111577</v>
      </c>
      <c r="Q89" s="16">
        <f t="shared" si="74"/>
        <v>0.3236284745085079</v>
      </c>
      <c r="R89" s="16">
        <f t="shared" si="74"/>
        <v>0.32121040481775037</v>
      </c>
      <c r="S89" s="16">
        <f t="shared" si="74"/>
        <v>0.31578542721999731</v>
      </c>
      <c r="T89" s="16">
        <f t="shared" si="74"/>
        <v>0.31428170936867433</v>
      </c>
      <c r="U89" s="16">
        <f t="shared" si="74"/>
        <v>0.31361699881277333</v>
      </c>
      <c r="V89" s="16">
        <f t="shared" si="74"/>
        <v>0.31904663712689602</v>
      </c>
      <c r="W89" s="16">
        <f t="shared" si="74"/>
        <v>0.31052286311696103</v>
      </c>
      <c r="X89" s="16">
        <f t="shared" si="74"/>
        <v>0.31506031398197232</v>
      </c>
      <c r="Y89" s="16">
        <f t="shared" si="74"/>
        <v>0.32073034709673981</v>
      </c>
      <c r="Z89" s="16">
        <f t="shared" si="74"/>
        <v>0.32142785549284952</v>
      </c>
      <c r="AA89" s="16">
        <f t="shared" si="74"/>
        <v>0.30906748310453808</v>
      </c>
      <c r="AB89" s="16">
        <f t="shared" si="74"/>
        <v>0.31415677479582216</v>
      </c>
      <c r="AC89" s="16">
        <f t="shared" si="74"/>
        <v>0.31746180716892308</v>
      </c>
      <c r="AD89" s="16">
        <f t="shared" si="74"/>
        <v>0.31866093022149733</v>
      </c>
      <c r="AE89" s="16">
        <f t="shared" si="74"/>
        <v>0.31673639156891598</v>
      </c>
      <c r="AF89" s="16">
        <f t="shared" si="74"/>
        <v>0.32062583727512423</v>
      </c>
      <c r="AG89" s="16">
        <f t="shared" si="74"/>
        <v>0.32021340470353155</v>
      </c>
      <c r="AH89" s="16">
        <f t="shared" si="74"/>
        <v>0.32625071838274561</v>
      </c>
      <c r="AI89" s="16">
        <f t="shared" ref="AI89:BN89" si="75">AI63/AI64</f>
        <v>0.31672186954692899</v>
      </c>
      <c r="AJ89" s="16">
        <f t="shared" si="75"/>
        <v>0.3189065933382495</v>
      </c>
      <c r="AK89" s="16">
        <f t="shared" si="75"/>
        <v>0.32017323872211734</v>
      </c>
      <c r="AL89" s="16">
        <f t="shared" si="75"/>
        <v>0.32406961376780141</v>
      </c>
      <c r="AM89" s="16">
        <f t="shared" si="75"/>
        <v>0.31138930288751593</v>
      </c>
      <c r="AN89" s="16">
        <f t="shared" si="75"/>
        <v>0.31800621948525709</v>
      </c>
      <c r="AO89" s="16">
        <f t="shared" si="75"/>
        <v>0.32495591657260914</v>
      </c>
      <c r="AP89" s="16">
        <f t="shared" si="75"/>
        <v>0.33026378447018284</v>
      </c>
      <c r="AQ89" s="16">
        <f t="shared" si="75"/>
        <v>0.3275912089764409</v>
      </c>
      <c r="AR89" s="16">
        <f t="shared" si="75"/>
        <v>0.32996967613393519</v>
      </c>
      <c r="AS89" s="16">
        <f t="shared" si="75"/>
        <v>0.33415428434517425</v>
      </c>
      <c r="AT89" s="16">
        <f t="shared" si="75"/>
        <v>0.33567133653036724</v>
      </c>
      <c r="AU89" s="16">
        <f t="shared" si="75"/>
        <v>0.32737443483830608</v>
      </c>
      <c r="AV89" s="16">
        <f t="shared" si="75"/>
        <v>0.32720333095296672</v>
      </c>
      <c r="AW89" s="16">
        <f t="shared" si="75"/>
        <v>0.33013446107319333</v>
      </c>
      <c r="AX89" s="16">
        <f t="shared" si="75"/>
        <v>0.33360085661307914</v>
      </c>
      <c r="AY89" s="16">
        <f t="shared" si="75"/>
        <v>0.32703471118771571</v>
      </c>
      <c r="AZ89" s="16">
        <f t="shared" si="75"/>
        <v>0.33094763618502171</v>
      </c>
      <c r="BA89" s="16">
        <f t="shared" si="75"/>
        <v>0.3345201021369309</v>
      </c>
      <c r="BB89" s="16">
        <f t="shared" si="75"/>
        <v>0.34022242992408519</v>
      </c>
      <c r="BC89" s="16">
        <f t="shared" si="75"/>
        <v>0.3283988362427635</v>
      </c>
      <c r="BD89" s="16">
        <f t="shared" si="75"/>
        <v>0.3329099978268199</v>
      </c>
      <c r="BE89" s="16">
        <f t="shared" si="75"/>
        <v>0.33741938309311104</v>
      </c>
      <c r="BF89" s="16">
        <f t="shared" si="75"/>
        <v>0.34092754170908757</v>
      </c>
      <c r="BG89" s="16">
        <f t="shared" si="75"/>
        <v>0.33049754055303976</v>
      </c>
      <c r="BH89" s="16">
        <f t="shared" si="75"/>
        <v>0.3336857849122154</v>
      </c>
      <c r="BI89" s="16">
        <f t="shared" si="75"/>
        <v>0.33769512669399498</v>
      </c>
      <c r="BJ89" s="16">
        <f t="shared" si="75"/>
        <v>0.34110403754661806</v>
      </c>
      <c r="BK89" s="16">
        <f t="shared" si="75"/>
        <v>0.33914614219454098</v>
      </c>
      <c r="BL89" s="16">
        <f t="shared" si="75"/>
        <v>0.30655850132500101</v>
      </c>
      <c r="BM89" s="16">
        <f t="shared" si="75"/>
        <v>0.32913518968644667</v>
      </c>
      <c r="BN89" s="16">
        <f t="shared" si="75"/>
        <v>0.33991537697525581</v>
      </c>
      <c r="BO89" s="16">
        <f t="shared" ref="BO89:CJ89" si="76">BO63/BO64</f>
        <v>0.3263855779985575</v>
      </c>
      <c r="BP89" s="16">
        <f t="shared" si="76"/>
        <v>0.3318690490122837</v>
      </c>
      <c r="BQ89" s="16">
        <f t="shared" si="76"/>
        <v>0.33576170883791689</v>
      </c>
      <c r="BR89" s="16">
        <f t="shared" si="76"/>
        <v>0.3390272051593724</v>
      </c>
      <c r="BS89" s="16">
        <f t="shared" si="76"/>
        <v>0.33603814967447304</v>
      </c>
      <c r="BT89" s="16">
        <f t="shared" si="76"/>
        <v>0.33380951039060008</v>
      </c>
      <c r="BU89" s="16">
        <f t="shared" si="76"/>
        <v>0.33159547782740462</v>
      </c>
      <c r="BV89" s="16">
        <f t="shared" si="76"/>
        <v>0.32976664714715531</v>
      </c>
      <c r="BW89" s="16">
        <f t="shared" si="76"/>
        <v>0.33132364944695081</v>
      </c>
      <c r="BX89" s="16">
        <f t="shared" si="76"/>
        <v>0.33267546044854446</v>
      </c>
      <c r="BY89" s="16">
        <f t="shared" si="76"/>
        <v>0.33511990960024207</v>
      </c>
      <c r="BZ89" s="16">
        <f t="shared" si="76"/>
        <v>0.33842016680354486</v>
      </c>
      <c r="CA89" s="16">
        <f t="shared" si="76"/>
        <v>0.34376340217570051</v>
      </c>
      <c r="CB89" s="16">
        <f t="shared" si="76"/>
        <v>0.34579278708834987</v>
      </c>
      <c r="CC89" s="16">
        <f t="shared" si="76"/>
        <v>0.34383871370927516</v>
      </c>
      <c r="CD89" s="16">
        <f t="shared" si="76"/>
        <v>0.34742790361569936</v>
      </c>
      <c r="CE89" s="16">
        <f t="shared" si="76"/>
        <v>0.34403437414801935</v>
      </c>
      <c r="CF89" s="16">
        <f t="shared" si="76"/>
        <v>0.34627631931423564</v>
      </c>
      <c r="CG89" s="16">
        <f t="shared" si="76"/>
        <v>0.34630703443802907</v>
      </c>
      <c r="CH89" s="16">
        <f t="shared" si="76"/>
        <v>0.35220933635355783</v>
      </c>
      <c r="CI89" s="16">
        <f t="shared" si="76"/>
        <v>0.35057902802065599</v>
      </c>
      <c r="CJ89" s="16">
        <f t="shared" si="76"/>
        <v>0.35066654610346487</v>
      </c>
      <c r="CK89" s="15" t="s">
        <v>119</v>
      </c>
    </row>
    <row r="90" spans="2:90" s="15" customFormat="1" ht="13.8" x14ac:dyDescent="0.3">
      <c r="B90" s="15" t="s">
        <v>121</v>
      </c>
      <c r="C90" s="18">
        <f>(C87*100)/21.76</f>
        <v>55.21056384246419</v>
      </c>
      <c r="D90" s="18">
        <f t="shared" ref="D90:BO90" si="77">(D87*100)/21.76</f>
        <v>55.411161860599805</v>
      </c>
      <c r="E90" s="18">
        <f t="shared" si="77"/>
        <v>54.391591258644262</v>
      </c>
      <c r="F90" s="18">
        <f t="shared" si="77"/>
        <v>54.940929011254518</v>
      </c>
      <c r="G90" s="18">
        <f t="shared" si="77"/>
        <v>56.314606471036861</v>
      </c>
      <c r="H90" s="18">
        <f t="shared" si="77"/>
        <v>56.246844111430093</v>
      </c>
      <c r="I90" s="18">
        <f t="shared" si="77"/>
        <v>56.506428304265718</v>
      </c>
      <c r="J90" s="18">
        <f t="shared" si="77"/>
        <v>54.613724431395241</v>
      </c>
      <c r="K90" s="18">
        <f t="shared" si="77"/>
        <v>56.693918796259652</v>
      </c>
      <c r="L90" s="18">
        <f t="shared" si="77"/>
        <v>56.874075799556572</v>
      </c>
      <c r="M90" s="18">
        <f t="shared" si="77"/>
        <v>57.240790203028851</v>
      </c>
      <c r="N90" s="18">
        <f t="shared" si="77"/>
        <v>57.621812693241189</v>
      </c>
      <c r="O90" s="18">
        <f t="shared" si="77"/>
        <v>63.536329255826757</v>
      </c>
      <c r="P90" s="18">
        <f t="shared" si="77"/>
        <v>64.767802466997068</v>
      </c>
      <c r="Q90" s="18">
        <f t="shared" si="77"/>
        <v>63.987782972636147</v>
      </c>
      <c r="R90" s="18">
        <f t="shared" si="77"/>
        <v>58.634999424683826</v>
      </c>
      <c r="S90" s="18">
        <f t="shared" si="77"/>
        <v>57.364487820984039</v>
      </c>
      <c r="T90" s="18">
        <f t="shared" si="77"/>
        <v>56.951410098056449</v>
      </c>
      <c r="U90" s="18">
        <f t="shared" si="77"/>
        <v>58.20573565807122</v>
      </c>
      <c r="V90" s="18">
        <f t="shared" si="77"/>
        <v>58.290323571091129</v>
      </c>
      <c r="W90" s="18">
        <f t="shared" si="77"/>
        <v>62.178247189183438</v>
      </c>
      <c r="X90" s="18">
        <f t="shared" si="77"/>
        <v>61.998615279412384</v>
      </c>
      <c r="Y90" s="18">
        <f t="shared" si="77"/>
        <v>61.806521857027164</v>
      </c>
      <c r="Z90" s="18">
        <f t="shared" si="77"/>
        <v>62.134126163540671</v>
      </c>
      <c r="AA90" s="18">
        <f t="shared" si="77"/>
        <v>65.76892719106857</v>
      </c>
      <c r="AB90" s="18">
        <f t="shared" si="77"/>
        <v>66.657643636458545</v>
      </c>
      <c r="AC90" s="18">
        <f t="shared" si="77"/>
        <v>66.385869498197422</v>
      </c>
      <c r="AD90" s="18">
        <f t="shared" si="77"/>
        <v>66.316338787910098</v>
      </c>
      <c r="AE90" s="18">
        <f t="shared" si="77"/>
        <v>66.522980789743613</v>
      </c>
      <c r="AF90" s="18">
        <f t="shared" si="77"/>
        <v>65.445982463769823</v>
      </c>
      <c r="AG90" s="18">
        <f t="shared" si="77"/>
        <v>65.34025435788908</v>
      </c>
      <c r="AH90" s="18">
        <f t="shared" si="77"/>
        <v>64.934581627330275</v>
      </c>
      <c r="AI90" s="18">
        <f t="shared" si="77"/>
        <v>65.859272437028338</v>
      </c>
      <c r="AJ90" s="18">
        <f t="shared" si="77"/>
        <v>65.543124186477655</v>
      </c>
      <c r="AK90" s="18">
        <f t="shared" si="77"/>
        <v>64.903109282606934</v>
      </c>
      <c r="AL90" s="18">
        <f t="shared" si="77"/>
        <v>64.087342854172576</v>
      </c>
      <c r="AM90" s="18">
        <f t="shared" si="77"/>
        <v>67.151419488251534</v>
      </c>
      <c r="AN90" s="18">
        <f t="shared" si="77"/>
        <v>65.572810577329648</v>
      </c>
      <c r="AO90" s="18">
        <f t="shared" si="77"/>
        <v>63.769036235881863</v>
      </c>
      <c r="AP90" s="18">
        <f t="shared" si="77"/>
        <v>61.474675791144684</v>
      </c>
      <c r="AQ90" s="18">
        <f t="shared" si="77"/>
        <v>59.921796536146502</v>
      </c>
      <c r="AR90" s="18">
        <f t="shared" si="77"/>
        <v>59.224026843084111</v>
      </c>
      <c r="AS90" s="18">
        <f t="shared" si="77"/>
        <v>57.997518705000886</v>
      </c>
      <c r="AT90" s="18">
        <f t="shared" si="77"/>
        <v>56.797172529317145</v>
      </c>
      <c r="AU90" s="18">
        <f t="shared" si="77"/>
        <v>57.822677774995029</v>
      </c>
      <c r="AV90" s="18">
        <f t="shared" si="77"/>
        <v>57.502093272953474</v>
      </c>
      <c r="AW90" s="18">
        <f t="shared" si="77"/>
        <v>57.300687097203429</v>
      </c>
      <c r="AX90" s="18">
        <f t="shared" si="77"/>
        <v>57.149316167639334</v>
      </c>
      <c r="AY90" s="18">
        <f t="shared" si="77"/>
        <v>58.052834639758196</v>
      </c>
      <c r="AZ90" s="18">
        <f t="shared" si="77"/>
        <v>56.891377191024219</v>
      </c>
      <c r="BA90" s="18">
        <f t="shared" si="77"/>
        <v>55.61111931114398</v>
      </c>
      <c r="BB90" s="18">
        <f t="shared" si="77"/>
        <v>54.920353575653643</v>
      </c>
      <c r="BC90" s="18">
        <f t="shared" si="77"/>
        <v>57.061645354396717</v>
      </c>
      <c r="BD90" s="18">
        <f t="shared" si="77"/>
        <v>56.49507371184265</v>
      </c>
      <c r="BE90" s="18">
        <f t="shared" si="77"/>
        <v>56.129606990044671</v>
      </c>
      <c r="BF90" s="18">
        <f t="shared" si="77"/>
        <v>55.248055414616154</v>
      </c>
      <c r="BG90" s="18">
        <f t="shared" si="77"/>
        <v>56.69412386178815</v>
      </c>
      <c r="BH90" s="18">
        <f t="shared" si="77"/>
        <v>55.583487875356113</v>
      </c>
      <c r="BI90" s="18">
        <f t="shared" si="77"/>
        <v>54.937054686684689</v>
      </c>
      <c r="BJ90" s="18">
        <f t="shared" si="77"/>
        <v>53.816393843405429</v>
      </c>
      <c r="BK90" s="18">
        <f t="shared" si="77"/>
        <v>52.567391546550681</v>
      </c>
      <c r="BL90" s="18">
        <f t="shared" si="77"/>
        <v>56.198088651783756</v>
      </c>
      <c r="BM90" s="18">
        <f t="shared" si="77"/>
        <v>53.168900361664818</v>
      </c>
      <c r="BN90" s="18">
        <f t="shared" si="77"/>
        <v>52.331658681228561</v>
      </c>
      <c r="BO90" s="18">
        <f t="shared" si="77"/>
        <v>56.37109489060515</v>
      </c>
      <c r="BP90" s="18">
        <f t="shared" ref="BP90:CJ90" si="78">(BP87*100)/21.76</f>
        <v>56.3022305249509</v>
      </c>
      <c r="BQ90" s="18">
        <f t="shared" si="78"/>
        <v>55.888659061939883</v>
      </c>
      <c r="BR90" s="18">
        <f t="shared" si="78"/>
        <v>55.169906649948544</v>
      </c>
      <c r="BS90" s="18">
        <f t="shared" si="78"/>
        <v>57.527813266333197</v>
      </c>
      <c r="BT90" s="18">
        <f t="shared" si="78"/>
        <v>58.920760375041716</v>
      </c>
      <c r="BU90" s="18">
        <f t="shared" si="78"/>
        <v>58.533709615829231</v>
      </c>
      <c r="BV90" s="18">
        <f t="shared" si="78"/>
        <v>56.96314771889682</v>
      </c>
      <c r="BW90" s="18">
        <f t="shared" si="78"/>
        <v>56.439308782691235</v>
      </c>
      <c r="BX90" s="18">
        <f t="shared" si="78"/>
        <v>55.386722518919264</v>
      </c>
      <c r="BY90" s="18">
        <f t="shared" si="78"/>
        <v>53.859710707084204</v>
      </c>
      <c r="BZ90" s="18">
        <f t="shared" si="78"/>
        <v>53.301543972228401</v>
      </c>
      <c r="CA90" s="18">
        <f t="shared" si="78"/>
        <v>52.999851540050962</v>
      </c>
      <c r="CB90" s="18">
        <f t="shared" si="78"/>
        <v>51.9064686002543</v>
      </c>
      <c r="CC90" s="18">
        <f t="shared" si="78"/>
        <v>52.436153297436796</v>
      </c>
      <c r="CD90" s="18">
        <f t="shared" si="78"/>
        <v>51.942554456331095</v>
      </c>
      <c r="CE90" s="18">
        <f t="shared" si="78"/>
        <v>52.293984598169608</v>
      </c>
      <c r="CF90" s="18">
        <f t="shared" si="78"/>
        <v>52.334144639209832</v>
      </c>
      <c r="CG90" s="18">
        <f t="shared" si="78"/>
        <v>52.476077381892871</v>
      </c>
      <c r="CH90" s="18">
        <f t="shared" si="78"/>
        <v>50.840843662901563</v>
      </c>
      <c r="CI90" s="18">
        <f t="shared" si="78"/>
        <v>51.323798322806901</v>
      </c>
      <c r="CJ90" s="18">
        <f t="shared" si="78"/>
        <v>51.88685080357849</v>
      </c>
      <c r="CK90" s="15" t="s">
        <v>121</v>
      </c>
    </row>
    <row r="91" spans="2:90" s="15" customFormat="1" ht="13.8" x14ac:dyDescent="0.3">
      <c r="B91" s="15" t="s">
        <v>122</v>
      </c>
      <c r="C91" s="16">
        <f t="shared" ref="C91:AH91" si="79">C47/C59</f>
        <v>6.1156744457038129E-2</v>
      </c>
      <c r="D91" s="16">
        <f t="shared" si="79"/>
        <v>6.2621868244723253E-2</v>
      </c>
      <c r="E91" s="16">
        <f t="shared" si="79"/>
        <v>6.1537948338802051E-2</v>
      </c>
      <c r="F91" s="16">
        <f t="shared" si="79"/>
        <v>6.7217653181715867E-2</v>
      </c>
      <c r="G91" s="16">
        <f t="shared" si="79"/>
        <v>6.7999341356266438E-2</v>
      </c>
      <c r="H91" s="16">
        <f t="shared" si="79"/>
        <v>6.9321276980546256E-2</v>
      </c>
      <c r="I91" s="16">
        <f t="shared" si="79"/>
        <v>7.1972200673303885E-2</v>
      </c>
      <c r="J91" s="16">
        <f t="shared" si="79"/>
        <v>6.764013860303375E-2</v>
      </c>
      <c r="K91" s="16">
        <f t="shared" si="79"/>
        <v>6.5253010834003755E-2</v>
      </c>
      <c r="L91" s="16">
        <f t="shared" si="79"/>
        <v>6.5500620600974571E-2</v>
      </c>
      <c r="M91" s="16">
        <f t="shared" si="79"/>
        <v>5.8395690923010543E-2</v>
      </c>
      <c r="N91" s="16">
        <f t="shared" si="79"/>
        <v>5.9530628928303159E-2</v>
      </c>
      <c r="O91" s="16">
        <f t="shared" si="79"/>
        <v>5.0606794008249106E-2</v>
      </c>
      <c r="P91" s="16">
        <f t="shared" si="79"/>
        <v>5.1527344307204251E-2</v>
      </c>
      <c r="Q91" s="16">
        <f t="shared" si="79"/>
        <v>5.2818287608460114E-2</v>
      </c>
      <c r="R91" s="16">
        <f t="shared" si="79"/>
        <v>3.5626304080105663E-2</v>
      </c>
      <c r="S91" s="16">
        <f t="shared" si="79"/>
        <v>4.1410325866115552E-2</v>
      </c>
      <c r="T91" s="16">
        <f t="shared" si="79"/>
        <v>4.2862638949440465E-2</v>
      </c>
      <c r="U91" s="16">
        <f t="shared" si="79"/>
        <v>4.6646696086210894E-2</v>
      </c>
      <c r="V91" s="16">
        <f t="shared" si="79"/>
        <v>5.5749841762825485E-2</v>
      </c>
      <c r="W91" s="16">
        <f t="shared" si="79"/>
        <v>5.8483575207811007E-2</v>
      </c>
      <c r="X91" s="16">
        <f t="shared" si="79"/>
        <v>5.8077833440930642E-2</v>
      </c>
      <c r="Y91" s="16">
        <f t="shared" si="79"/>
        <v>5.9681946138454775E-2</v>
      </c>
      <c r="Z91" s="16">
        <f t="shared" si="79"/>
        <v>5.6571249910316493E-2</v>
      </c>
      <c r="AA91" s="16">
        <f t="shared" si="79"/>
        <v>5.1341475859435437E-2</v>
      </c>
      <c r="AB91" s="16">
        <f t="shared" si="79"/>
        <v>5.3491043847365263E-2</v>
      </c>
      <c r="AC91" s="16">
        <f t="shared" si="79"/>
        <v>5.1552628700454212E-2</v>
      </c>
      <c r="AD91" s="16">
        <f t="shared" si="79"/>
        <v>5.2268874957609561E-2</v>
      </c>
      <c r="AE91" s="16">
        <f t="shared" si="79"/>
        <v>6.1851190906224207E-2</v>
      </c>
      <c r="AF91" s="16">
        <f t="shared" si="79"/>
        <v>6.0703541221145768E-2</v>
      </c>
      <c r="AG91" s="16">
        <f t="shared" si="79"/>
        <v>6.0885902886783291E-2</v>
      </c>
      <c r="AH91" s="16">
        <f t="shared" si="79"/>
        <v>5.9538396348401149E-2</v>
      </c>
      <c r="AI91" s="16">
        <f t="shared" ref="AI91:BN91" si="80">AI47/AI59</f>
        <v>6.2420292877729058E-2</v>
      </c>
      <c r="AJ91" s="16">
        <f t="shared" si="80"/>
        <v>6.0866853282173936E-2</v>
      </c>
      <c r="AK91" s="16">
        <f t="shared" si="80"/>
        <v>6.1199669148846225E-2</v>
      </c>
      <c r="AL91" s="16">
        <f t="shared" si="80"/>
        <v>6.130227676952138E-2</v>
      </c>
      <c r="AM91" s="16">
        <f t="shared" si="80"/>
        <v>5.8528753163567412E-2</v>
      </c>
      <c r="AN91" s="16">
        <f t="shared" si="80"/>
        <v>6.1397897050167849E-2</v>
      </c>
      <c r="AO91" s="16">
        <f t="shared" si="80"/>
        <v>6.4115236305675824E-2</v>
      </c>
      <c r="AP91" s="16">
        <f t="shared" si="80"/>
        <v>6.3297779382720853E-2</v>
      </c>
      <c r="AQ91" s="16">
        <f t="shared" si="80"/>
        <v>5.9635005824811071E-2</v>
      </c>
      <c r="AR91" s="16">
        <f t="shared" si="80"/>
        <v>6.0220915088037591E-2</v>
      </c>
      <c r="AS91" s="16">
        <f t="shared" si="80"/>
        <v>6.0236729920035689E-2</v>
      </c>
      <c r="AT91" s="16">
        <f t="shared" si="80"/>
        <v>5.4403711888183784E-2</v>
      </c>
      <c r="AU91" s="16">
        <f t="shared" si="80"/>
        <v>5.852055303037746E-2</v>
      </c>
      <c r="AV91" s="16">
        <f t="shared" si="80"/>
        <v>5.9151773044658934E-2</v>
      </c>
      <c r="AW91" s="16">
        <f t="shared" si="80"/>
        <v>5.7377080314129456E-2</v>
      </c>
      <c r="AX91" s="16">
        <f t="shared" si="80"/>
        <v>5.561915679690569E-2</v>
      </c>
      <c r="AY91" s="16">
        <f t="shared" si="80"/>
        <v>5.8101998431732936E-2</v>
      </c>
      <c r="AZ91" s="16">
        <f t="shared" si="80"/>
        <v>5.7386402799817472E-2</v>
      </c>
      <c r="BA91" s="16">
        <f t="shared" si="80"/>
        <v>5.6809521462373683E-2</v>
      </c>
      <c r="BB91" s="16">
        <f t="shared" si="80"/>
        <v>4.8720921014282902E-2</v>
      </c>
      <c r="BC91" s="16">
        <f t="shared" si="80"/>
        <v>5.1503730685301716E-2</v>
      </c>
      <c r="BD91" s="16">
        <f t="shared" si="80"/>
        <v>5.4976689705280184E-2</v>
      </c>
      <c r="BE91" s="16">
        <f t="shared" si="80"/>
        <v>5.2812601153726234E-2</v>
      </c>
      <c r="BF91" s="16">
        <f t="shared" si="80"/>
        <v>5.1325515082550052E-2</v>
      </c>
      <c r="BG91" s="16">
        <f t="shared" si="80"/>
        <v>4.7344712530265745E-2</v>
      </c>
      <c r="BH91" s="16">
        <f t="shared" si="80"/>
        <v>4.7562884494826957E-2</v>
      </c>
      <c r="BI91" s="16">
        <f t="shared" si="80"/>
        <v>4.9094285585586837E-2</v>
      </c>
      <c r="BJ91" s="16">
        <f t="shared" si="80"/>
        <v>5.1723324632538023E-2</v>
      </c>
      <c r="BK91" s="16">
        <f t="shared" si="80"/>
        <v>4.8928070174243374E-2</v>
      </c>
      <c r="BL91" s="16">
        <f t="shared" si="80"/>
        <v>5.2704645017373659E-2</v>
      </c>
      <c r="BM91" s="16">
        <f t="shared" si="80"/>
        <v>7.7213585071304658E-2</v>
      </c>
      <c r="BN91" s="16">
        <f t="shared" si="80"/>
        <v>6.8162001386094767E-2</v>
      </c>
      <c r="BO91" s="16">
        <f t="shared" ref="BO91:CJ91" si="81">BO47/BO59</f>
        <v>7.4532046705314214E-2</v>
      </c>
      <c r="BP91" s="16">
        <f t="shared" si="81"/>
        <v>8.3140117344171538E-2</v>
      </c>
      <c r="BQ91" s="16">
        <f t="shared" si="81"/>
        <v>7.8183992015958881E-2</v>
      </c>
      <c r="BR91" s="16">
        <f t="shared" si="81"/>
        <v>7.5232548363981314E-2</v>
      </c>
      <c r="BS91" s="16">
        <f t="shared" si="81"/>
        <v>7.6376077716846832E-2</v>
      </c>
      <c r="BT91" s="16">
        <f t="shared" si="81"/>
        <v>8.0635939610279941E-2</v>
      </c>
      <c r="BU91" s="16">
        <f t="shared" si="81"/>
        <v>7.4693249198225731E-2</v>
      </c>
      <c r="BV91" s="16">
        <f t="shared" si="81"/>
        <v>7.2721533305465116E-2</v>
      </c>
      <c r="BW91" s="16">
        <f t="shared" si="81"/>
        <v>7.2895321573715338E-2</v>
      </c>
      <c r="BX91" s="16">
        <f t="shared" si="81"/>
        <v>7.4222089010125059E-2</v>
      </c>
      <c r="BY91" s="16">
        <f t="shared" si="81"/>
        <v>7.7920472297133878E-2</v>
      </c>
      <c r="BZ91" s="16">
        <f t="shared" si="81"/>
        <v>8.0200522565836208E-2</v>
      </c>
      <c r="CA91" s="16">
        <f t="shared" si="81"/>
        <v>8.1022961507463159E-2</v>
      </c>
      <c r="CB91" s="16">
        <f t="shared" si="81"/>
        <v>8.3974766915684174E-2</v>
      </c>
      <c r="CC91" s="16">
        <f t="shared" si="81"/>
        <v>8.4431573029166859E-2</v>
      </c>
      <c r="CD91" s="16">
        <f t="shared" si="81"/>
        <v>8.6439835516977453E-2</v>
      </c>
      <c r="CE91" s="16">
        <f t="shared" si="81"/>
        <v>8.5226631249557941E-2</v>
      </c>
      <c r="CF91" s="16">
        <f t="shared" si="81"/>
        <v>7.6232284571833689E-2</v>
      </c>
      <c r="CG91" s="16">
        <f t="shared" si="81"/>
        <v>7.9392738483381894E-2</v>
      </c>
      <c r="CH91" s="16">
        <f t="shared" si="81"/>
        <v>8.077241172482455E-2</v>
      </c>
      <c r="CI91" s="16">
        <f t="shared" si="81"/>
        <v>8.7376295518700658E-2</v>
      </c>
      <c r="CJ91" s="16">
        <f t="shared" si="81"/>
        <v>9.4531672437083963E-2</v>
      </c>
      <c r="CK91" s="15" t="s">
        <v>122</v>
      </c>
    </row>
    <row r="92" spans="2:90" s="15" customFormat="1" ht="13.8" x14ac:dyDescent="0.3">
      <c r="B92" s="15" t="s">
        <v>123</v>
      </c>
      <c r="C92" s="17">
        <f t="shared" ref="C92:AH92" si="82">(C26*100)/C81</f>
        <v>5514.3</v>
      </c>
      <c r="D92" s="17">
        <f t="shared" si="82"/>
        <v>5590.7579156241909</v>
      </c>
      <c r="E92" s="17">
        <f t="shared" si="82"/>
        <v>5569.1171479152681</v>
      </c>
      <c r="F92" s="17">
        <f t="shared" si="82"/>
        <v>5697.1486972637076</v>
      </c>
      <c r="G92" s="17">
        <f t="shared" si="82"/>
        <v>5771.3854573885847</v>
      </c>
      <c r="H92" s="17">
        <f t="shared" si="82"/>
        <v>5739.1790964695774</v>
      </c>
      <c r="I92" s="17">
        <f t="shared" si="82"/>
        <v>5815.2435906540722</v>
      </c>
      <c r="J92" s="17">
        <f t="shared" si="82"/>
        <v>5809.8276065372729</v>
      </c>
      <c r="K92" s="17">
        <f t="shared" si="82"/>
        <v>5821.642986398926</v>
      </c>
      <c r="L92" s="17">
        <f t="shared" si="82"/>
        <v>5834.6678112782929</v>
      </c>
      <c r="M92" s="17">
        <f t="shared" si="82"/>
        <v>5739.5876074299977</v>
      </c>
      <c r="N92" s="17">
        <f t="shared" si="82"/>
        <v>5776.3523487618122</v>
      </c>
      <c r="O92" s="17">
        <f t="shared" si="82"/>
        <v>5726.0677777904966</v>
      </c>
      <c r="P92" s="17">
        <f t="shared" si="82"/>
        <v>5697.7930609731065</v>
      </c>
      <c r="Q92" s="17">
        <f t="shared" si="82"/>
        <v>5763.6902026912321</v>
      </c>
      <c r="R92" s="17">
        <f t="shared" si="82"/>
        <v>5588.8382234976443</v>
      </c>
      <c r="S92" s="17">
        <f t="shared" si="82"/>
        <v>5245.9033613445372</v>
      </c>
      <c r="T92" s="17">
        <f t="shared" si="82"/>
        <v>5216.5549435635276</v>
      </c>
      <c r="U92" s="17">
        <f t="shared" si="82"/>
        <v>5234.1021090941977</v>
      </c>
      <c r="V92" s="17">
        <f t="shared" si="82"/>
        <v>5366.9460460821192</v>
      </c>
      <c r="W92" s="17">
        <f t="shared" si="82"/>
        <v>5428.87708103979</v>
      </c>
      <c r="X92" s="17">
        <f t="shared" si="82"/>
        <v>5504.6838344645594</v>
      </c>
      <c r="Y92" s="17">
        <f t="shared" si="82"/>
        <v>5631.2755835329508</v>
      </c>
      <c r="Z92" s="17">
        <f t="shared" si="82"/>
        <v>5593.7946161515447</v>
      </c>
      <c r="AA92" s="17">
        <f t="shared" si="82"/>
        <v>5616.1225333480315</v>
      </c>
      <c r="AB92" s="17">
        <f t="shared" si="82"/>
        <v>5717.2223438372212</v>
      </c>
      <c r="AC92" s="17">
        <f t="shared" si="82"/>
        <v>5750.8525152439024</v>
      </c>
      <c r="AD92" s="17">
        <f t="shared" si="82"/>
        <v>5767.9129645137091</v>
      </c>
      <c r="AE92" s="17">
        <f t="shared" si="82"/>
        <v>5920.0918968592896</v>
      </c>
      <c r="AF92" s="17">
        <f t="shared" si="82"/>
        <v>5966.0820835262321</v>
      </c>
      <c r="AG92" s="17">
        <f t="shared" si="82"/>
        <v>5890.8312201072131</v>
      </c>
      <c r="AH92" s="17">
        <f t="shared" si="82"/>
        <v>6000.0821357423647</v>
      </c>
      <c r="AI92" s="17">
        <f t="shared" ref="AI92:BN92" si="83">(AI26*100)/AI81</f>
        <v>6058.4366905863872</v>
      </c>
      <c r="AJ92" s="17">
        <f t="shared" si="83"/>
        <v>6072.072051569744</v>
      </c>
      <c r="AK92" s="17">
        <f t="shared" si="83"/>
        <v>6043.899977892177</v>
      </c>
      <c r="AL92" s="17">
        <f t="shared" si="83"/>
        <v>6078.898268692983</v>
      </c>
      <c r="AM92" s="17">
        <f t="shared" si="83"/>
        <v>6082.6007929883135</v>
      </c>
      <c r="AN92" s="17">
        <f t="shared" si="83"/>
        <v>6208.4441526628807</v>
      </c>
      <c r="AO92" s="17">
        <f t="shared" si="83"/>
        <v>6337.5623178520491</v>
      </c>
      <c r="AP92" s="17">
        <f t="shared" si="83"/>
        <v>6424.0289256198348</v>
      </c>
      <c r="AQ92" s="17">
        <f t="shared" si="83"/>
        <v>6437.8718653738806</v>
      </c>
      <c r="AR92" s="17">
        <f t="shared" si="83"/>
        <v>6431.698372078682</v>
      </c>
      <c r="AS92" s="17">
        <f t="shared" si="83"/>
        <v>6502.321450541338</v>
      </c>
      <c r="AT92" s="17">
        <f t="shared" si="83"/>
        <v>6509.5288996893159</v>
      </c>
      <c r="AU92" s="17">
        <f t="shared" si="83"/>
        <v>6518.345200476052</v>
      </c>
      <c r="AV92" s="17">
        <f t="shared" si="83"/>
        <v>6427.9569963713448</v>
      </c>
      <c r="AW92" s="17">
        <f t="shared" si="83"/>
        <v>6478.1779876387582</v>
      </c>
      <c r="AX92" s="17">
        <f t="shared" si="83"/>
        <v>6511.3503701306581</v>
      </c>
      <c r="AY92" s="17">
        <f t="shared" si="83"/>
        <v>6590.351397035889</v>
      </c>
      <c r="AZ92" s="17">
        <f t="shared" si="83"/>
        <v>6640.9941197720163</v>
      </c>
      <c r="BA92" s="17">
        <f t="shared" si="83"/>
        <v>6649.7533292071766</v>
      </c>
      <c r="BB92" s="17">
        <f t="shared" si="83"/>
        <v>6738.2097142290131</v>
      </c>
      <c r="BC92" s="17">
        <f t="shared" si="83"/>
        <v>6804.4371869700672</v>
      </c>
      <c r="BD92" s="17">
        <f t="shared" si="83"/>
        <v>6864.7306148423731</v>
      </c>
      <c r="BE92" s="17">
        <f t="shared" si="83"/>
        <v>6936.7254791102096</v>
      </c>
      <c r="BF92" s="17">
        <f t="shared" si="83"/>
        <v>6971.8505897771947</v>
      </c>
      <c r="BG92" s="17">
        <f t="shared" si="83"/>
        <v>7017.4506445244479</v>
      </c>
      <c r="BH92" s="17">
        <f t="shared" si="83"/>
        <v>7029.3457705454721</v>
      </c>
      <c r="BI92" s="17">
        <f t="shared" si="83"/>
        <v>7111.6320684095344</v>
      </c>
      <c r="BJ92" s="17">
        <f t="shared" si="83"/>
        <v>7146.1225046153268</v>
      </c>
      <c r="BK92" s="17">
        <f t="shared" si="83"/>
        <v>6980.4376160327502</v>
      </c>
      <c r="BL92" s="17">
        <f t="shared" si="83"/>
        <v>6045.8678100515954</v>
      </c>
      <c r="BM92" s="17">
        <f t="shared" si="83"/>
        <v>6717.9275035741684</v>
      </c>
      <c r="BN92" s="17">
        <f t="shared" si="83"/>
        <v>7058.4137356743631</v>
      </c>
      <c r="BO92" s="17">
        <f t="shared" ref="BO92:CJ92" si="84">(BO26*100)/BO81</f>
        <v>7235.1231545401333</v>
      </c>
      <c r="BP92" s="17">
        <f t="shared" si="84"/>
        <v>7412.5224202935678</v>
      </c>
      <c r="BQ92" s="17">
        <f t="shared" si="84"/>
        <v>7493.735648757277</v>
      </c>
      <c r="BR92" s="17">
        <f t="shared" si="84"/>
        <v>7610.7195956123405</v>
      </c>
      <c r="BS92" s="17">
        <f t="shared" si="84"/>
        <v>7662.5389017210528</v>
      </c>
      <c r="BT92" s="17">
        <f t="shared" si="84"/>
        <v>7707.039869225543</v>
      </c>
      <c r="BU92" s="17">
        <f t="shared" si="84"/>
        <v>7768.7085650442696</v>
      </c>
      <c r="BV92" s="17">
        <f t="shared" si="84"/>
        <v>7695.4658206781778</v>
      </c>
      <c r="BW92" s="17">
        <f t="shared" si="84"/>
        <v>7684.7612765992535</v>
      </c>
      <c r="BX92" s="17">
        <f t="shared" si="84"/>
        <v>7721.3265481862973</v>
      </c>
      <c r="BY92" s="17">
        <f t="shared" si="84"/>
        <v>7774.4710916590057</v>
      </c>
      <c r="BZ92" s="17">
        <f t="shared" si="84"/>
        <v>7894.2381025695031</v>
      </c>
      <c r="CA92" s="17">
        <f t="shared" si="84"/>
        <v>8095.8689271987523</v>
      </c>
      <c r="CB92" s="17">
        <f t="shared" si="84"/>
        <v>8163.4365287975261</v>
      </c>
      <c r="CC92" s="17">
        <f t="shared" si="84"/>
        <v>8153.6731893568785</v>
      </c>
      <c r="CD92" s="17">
        <f t="shared" si="84"/>
        <v>8198.1728260353921</v>
      </c>
      <c r="CE92" s="17">
        <f t="shared" si="84"/>
        <v>8189.7160983408703</v>
      </c>
      <c r="CF92" s="17">
        <f t="shared" si="84"/>
        <v>8220.1618511530723</v>
      </c>
      <c r="CG92" s="17">
        <f t="shared" si="84"/>
        <v>8253.9249932408929</v>
      </c>
      <c r="CH92" s="17">
        <f t="shared" si="84"/>
        <v>8370.6129510627779</v>
      </c>
      <c r="CI92" s="17">
        <f t="shared" si="84"/>
        <v>8406.3954913011512</v>
      </c>
      <c r="CJ92" s="17">
        <f t="shared" si="84"/>
        <v>8574.3957245232596</v>
      </c>
      <c r="CK92" s="15" t="s">
        <v>123</v>
      </c>
    </row>
    <row r="93" spans="2:90" s="15" customFormat="1" ht="13.8" x14ac:dyDescent="0.3">
      <c r="B93" s="15" t="s">
        <v>137</v>
      </c>
      <c r="C93" s="18">
        <f t="shared" ref="C93:AH93" si="85">C27-C60</f>
        <v>2892.5753605195305</v>
      </c>
      <c r="D93" s="18">
        <f t="shared" si="85"/>
        <v>2930.8476138818487</v>
      </c>
      <c r="E93" s="18">
        <f t="shared" si="85"/>
        <v>2968.8662202952637</v>
      </c>
      <c r="F93" s="18">
        <f t="shared" si="85"/>
        <v>3019.3372995298564</v>
      </c>
      <c r="G93" s="18">
        <f t="shared" si="85"/>
        <v>3059.1630842596164</v>
      </c>
      <c r="H93" s="18">
        <f t="shared" si="85"/>
        <v>3074.0056423882461</v>
      </c>
      <c r="I93" s="18">
        <f t="shared" si="85"/>
        <v>3098.2832744384878</v>
      </c>
      <c r="J93" s="18">
        <f t="shared" si="85"/>
        <v>3129.3840426367069</v>
      </c>
      <c r="K93" s="18">
        <f t="shared" si="85"/>
        <v>3205.9024264945119</v>
      </c>
      <c r="L93" s="18">
        <f t="shared" si="85"/>
        <v>3219.2787552244981</v>
      </c>
      <c r="M93" s="18">
        <f t="shared" si="85"/>
        <v>3233.5231879787862</v>
      </c>
      <c r="N93" s="18">
        <f t="shared" si="85"/>
        <v>3276.5737108773733</v>
      </c>
      <c r="O93" s="18">
        <f t="shared" si="85"/>
        <v>3351.5413471747079</v>
      </c>
      <c r="P93" s="18">
        <f t="shared" si="85"/>
        <v>3354.3798423089502</v>
      </c>
      <c r="Q93" s="18">
        <f t="shared" si="85"/>
        <v>3342.5771069745197</v>
      </c>
      <c r="R93" s="18">
        <f t="shared" si="85"/>
        <v>3234.164423204802</v>
      </c>
      <c r="S93" s="18">
        <f t="shared" si="85"/>
        <v>2989.7683794466402</v>
      </c>
      <c r="T93" s="18">
        <f t="shared" si="85"/>
        <v>2992.1305600000005</v>
      </c>
      <c r="U93" s="18">
        <f t="shared" si="85"/>
        <v>3005.0050353471397</v>
      </c>
      <c r="V93" s="18">
        <f t="shared" si="85"/>
        <v>3028.0613622267019</v>
      </c>
      <c r="W93" s="18">
        <f t="shared" si="85"/>
        <v>3041.9306553911206</v>
      </c>
      <c r="X93" s="18">
        <f t="shared" si="85"/>
        <v>3109.8825403801784</v>
      </c>
      <c r="Y93" s="18">
        <f t="shared" si="85"/>
        <v>3145.2696732131794</v>
      </c>
      <c r="Z93" s="18">
        <f t="shared" si="85"/>
        <v>3178.1675811346167</v>
      </c>
      <c r="AA93" s="18">
        <f t="shared" si="85"/>
        <v>3302.8235258658942</v>
      </c>
      <c r="AB93" s="18">
        <f t="shared" si="85"/>
        <v>3328.7007876690177</v>
      </c>
      <c r="AC93" s="18">
        <f t="shared" si="85"/>
        <v>3369.212196018867</v>
      </c>
      <c r="AD93" s="18">
        <f t="shared" si="85"/>
        <v>3346.0981638094036</v>
      </c>
      <c r="AE93" s="18">
        <f t="shared" si="85"/>
        <v>3473.1536864453078</v>
      </c>
      <c r="AF93" s="18">
        <f t="shared" si="85"/>
        <v>3503.6331023973357</v>
      </c>
      <c r="AG93" s="18">
        <f t="shared" si="85"/>
        <v>3505.000428383561</v>
      </c>
      <c r="AH93" s="18">
        <f t="shared" si="85"/>
        <v>3605.5805047975027</v>
      </c>
      <c r="AI93" s="18">
        <f t="shared" ref="AI93:BN93" si="86">AI27-AI60</f>
        <v>3585.7261785050432</v>
      </c>
      <c r="AJ93" s="18">
        <f t="shared" si="86"/>
        <v>3627.6684497388042</v>
      </c>
      <c r="AK93" s="18">
        <f t="shared" si="86"/>
        <v>3635.9070707070709</v>
      </c>
      <c r="AL93" s="18">
        <f t="shared" si="86"/>
        <v>3681.7903594431746</v>
      </c>
      <c r="AM93" s="18">
        <f t="shared" si="86"/>
        <v>3779.4499329093983</v>
      </c>
      <c r="AN93" s="18">
        <f t="shared" si="86"/>
        <v>3798.7270421076855</v>
      </c>
      <c r="AO93" s="18">
        <f t="shared" si="86"/>
        <v>3833.7729155113184</v>
      </c>
      <c r="AP93" s="18">
        <f t="shared" si="86"/>
        <v>3882.0964110604127</v>
      </c>
      <c r="AQ93" s="18">
        <f t="shared" si="86"/>
        <v>3901.8072189707837</v>
      </c>
      <c r="AR93" s="18">
        <f t="shared" si="86"/>
        <v>3942.05452705886</v>
      </c>
      <c r="AS93" s="18">
        <f t="shared" si="86"/>
        <v>3970.9347808854727</v>
      </c>
      <c r="AT93" s="18">
        <f t="shared" si="86"/>
        <v>3986.9793368819346</v>
      </c>
      <c r="AU93" s="18">
        <f t="shared" si="86"/>
        <v>3975.6976946448603</v>
      </c>
      <c r="AV93" s="18">
        <f t="shared" si="86"/>
        <v>3999.6508032958218</v>
      </c>
      <c r="AW93" s="18">
        <f t="shared" si="86"/>
        <v>4048.4365170203059</v>
      </c>
      <c r="AX93" s="18">
        <f t="shared" si="86"/>
        <v>4117.9923243821149</v>
      </c>
      <c r="AY93" s="18">
        <f t="shared" si="86"/>
        <v>4174.4922438161193</v>
      </c>
      <c r="AZ93" s="18">
        <f t="shared" si="86"/>
        <v>4203.4880979564314</v>
      </c>
      <c r="BA93" s="18">
        <f t="shared" si="86"/>
        <v>4243.5174223469821</v>
      </c>
      <c r="BB93" s="18">
        <f t="shared" si="86"/>
        <v>4315.0396005473976</v>
      </c>
      <c r="BC93" s="18">
        <f t="shared" si="86"/>
        <v>4399.0071561916611</v>
      </c>
      <c r="BD93" s="18">
        <f t="shared" si="86"/>
        <v>4436.8120430628132</v>
      </c>
      <c r="BE93" s="18">
        <f t="shared" si="86"/>
        <v>4513.6258840634418</v>
      </c>
      <c r="BF93" s="18">
        <f t="shared" si="86"/>
        <v>4545.2092362121039</v>
      </c>
      <c r="BG93" s="18">
        <f t="shared" si="86"/>
        <v>4653.2888015551644</v>
      </c>
      <c r="BH93" s="18">
        <f t="shared" si="86"/>
        <v>4661.6003390021242</v>
      </c>
      <c r="BI93" s="18">
        <f t="shared" si="86"/>
        <v>4666.70830677714</v>
      </c>
      <c r="BJ93" s="18">
        <f t="shared" si="86"/>
        <v>4703.824731975722</v>
      </c>
      <c r="BK93" s="18">
        <f t="shared" si="86"/>
        <v>4710.7279186204805</v>
      </c>
      <c r="BL93" s="18">
        <f t="shared" si="86"/>
        <v>4342.5251940277731</v>
      </c>
      <c r="BM93" s="18">
        <f t="shared" si="86"/>
        <v>4576.0733763767566</v>
      </c>
      <c r="BN93" s="18">
        <f t="shared" si="86"/>
        <v>4804.3446682464455</v>
      </c>
      <c r="BO93" s="18">
        <f t="shared" ref="BO93:CG93" si="87">BO27-BO60</f>
        <v>4888.7175669113658</v>
      </c>
      <c r="BP93" s="18">
        <f t="shared" si="87"/>
        <v>5065.1939833855376</v>
      </c>
      <c r="BQ93" s="18">
        <f t="shared" si="87"/>
        <v>5240.1590177569469</v>
      </c>
      <c r="BR93" s="18">
        <f t="shared" si="87"/>
        <v>5380.0243796283448</v>
      </c>
      <c r="BS93" s="18">
        <f t="shared" si="87"/>
        <v>5499.6665015442741</v>
      </c>
      <c r="BT93" s="18">
        <f t="shared" si="87"/>
        <v>5574.6292224878325</v>
      </c>
      <c r="BU93" s="18">
        <f t="shared" si="87"/>
        <v>5701.6614051476608</v>
      </c>
      <c r="BV93" s="18">
        <f t="shared" si="87"/>
        <v>5653.8626374011474</v>
      </c>
      <c r="BW93" s="18">
        <f t="shared" si="87"/>
        <v>5794.9992090832402</v>
      </c>
      <c r="BX93" s="18">
        <f t="shared" si="87"/>
        <v>5859.6215911513227</v>
      </c>
      <c r="BY93" s="18">
        <f t="shared" si="87"/>
        <v>5887.2625054142327</v>
      </c>
      <c r="BZ93" s="18">
        <f t="shared" si="87"/>
        <v>5932.2975083414367</v>
      </c>
      <c r="CA93" s="18">
        <f t="shared" si="87"/>
        <v>6083.739150108775</v>
      </c>
      <c r="CB93" s="18">
        <f t="shared" si="87"/>
        <v>6128.0359550561789</v>
      </c>
      <c r="CC93" s="18">
        <f t="shared" si="87"/>
        <v>6118.1323943661973</v>
      </c>
      <c r="CD93" s="18">
        <f t="shared" si="87"/>
        <v>6158.2084745762713</v>
      </c>
      <c r="CE93" s="18">
        <f t="shared" si="87"/>
        <v>6263.2525423728821</v>
      </c>
      <c r="CF93" s="18">
        <f t="shared" si="87"/>
        <v>6337.6537140282053</v>
      </c>
      <c r="CG93" s="18">
        <f t="shared" si="87"/>
        <v>6378.6392156862748</v>
      </c>
      <c r="CH93" s="18">
        <f t="shared" ref="CH93:CJ93" si="88">CH27-CH60</f>
        <v>6451.9871794871797</v>
      </c>
      <c r="CI93" s="18">
        <f t="shared" si="88"/>
        <v>6477.0156695156693</v>
      </c>
      <c r="CJ93" s="18">
        <f t="shared" si="88"/>
        <v>6535.2247863247858</v>
      </c>
      <c r="CK93" s="15" t="s">
        <v>137</v>
      </c>
    </row>
    <row r="94" spans="2:90" s="15" customFormat="1" ht="13.8" x14ac:dyDescent="0.3">
      <c r="B94" s="15" t="s">
        <v>140</v>
      </c>
      <c r="C94" s="18">
        <f t="shared" ref="C94:AH94" si="89">C27*100/C81</f>
        <v>3862.3</v>
      </c>
      <c r="D94" s="18">
        <f t="shared" si="89"/>
        <v>3869.5013988685801</v>
      </c>
      <c r="E94" s="18">
        <f t="shared" si="89"/>
        <v>3890.6520358952444</v>
      </c>
      <c r="F94" s="18">
        <f t="shared" si="89"/>
        <v>3901.6848359315377</v>
      </c>
      <c r="G94" s="18">
        <f t="shared" si="89"/>
        <v>3958.9499007638178</v>
      </c>
      <c r="H94" s="18">
        <f t="shared" si="89"/>
        <v>3942.3602317845252</v>
      </c>
      <c r="I94" s="18">
        <f t="shared" si="89"/>
        <v>3933.6842198707473</v>
      </c>
      <c r="J94" s="18">
        <f t="shared" si="89"/>
        <v>3982.8587010353035</v>
      </c>
      <c r="K94" s="18">
        <f t="shared" si="89"/>
        <v>4028.6755005545501</v>
      </c>
      <c r="L94" s="18">
        <f t="shared" si="89"/>
        <v>4014.5579517639012</v>
      </c>
      <c r="M94" s="18">
        <f t="shared" si="89"/>
        <v>4005.3545189908518</v>
      </c>
      <c r="N94" s="18">
        <f t="shared" si="89"/>
        <v>4022.4067048354832</v>
      </c>
      <c r="O94" s="18">
        <f t="shared" si="89"/>
        <v>4038.6107899586764</v>
      </c>
      <c r="P94" s="18">
        <f t="shared" si="89"/>
        <v>4012.9845001026492</v>
      </c>
      <c r="Q94" s="18">
        <f t="shared" si="89"/>
        <v>3981.0539151888279</v>
      </c>
      <c r="R94" s="18">
        <f t="shared" si="89"/>
        <v>3951.3737840494391</v>
      </c>
      <c r="S94" s="18">
        <f t="shared" si="89"/>
        <v>3720.260741393331</v>
      </c>
      <c r="T94" s="18">
        <f t="shared" si="89"/>
        <v>3732.9693048926688</v>
      </c>
      <c r="U94" s="18">
        <f t="shared" si="89"/>
        <v>3719.1350001130277</v>
      </c>
      <c r="V94" s="18">
        <f t="shared" si="89"/>
        <v>3726.2471001599138</v>
      </c>
      <c r="W94" s="18">
        <f t="shared" si="89"/>
        <v>3695.9544698824957</v>
      </c>
      <c r="X94" s="18">
        <f t="shared" si="89"/>
        <v>3743.3759546465994</v>
      </c>
      <c r="Y94" s="18">
        <f t="shared" si="89"/>
        <v>3767.0171578185059</v>
      </c>
      <c r="Z94" s="18">
        <f t="shared" si="89"/>
        <v>3773.0094715852442</v>
      </c>
      <c r="AA94" s="18">
        <f t="shared" si="89"/>
        <v>3858.1594091059419</v>
      </c>
      <c r="AB94" s="18">
        <f t="shared" si="89"/>
        <v>3843.3678294276679</v>
      </c>
      <c r="AC94" s="18">
        <f t="shared" si="89"/>
        <v>3862.6987695993034</v>
      </c>
      <c r="AD94" s="18">
        <f t="shared" si="89"/>
        <v>3839.2892410087984</v>
      </c>
      <c r="AE94" s="18">
        <f t="shared" si="89"/>
        <v>3955.7848532353091</v>
      </c>
      <c r="AF94" s="18">
        <f t="shared" si="89"/>
        <v>3981.0593662858923</v>
      </c>
      <c r="AG94" s="18">
        <f t="shared" si="89"/>
        <v>3961.4372612589482</v>
      </c>
      <c r="AH94" s="18">
        <f t="shared" si="89"/>
        <v>4036.7246907924878</v>
      </c>
      <c r="AI94" s="18">
        <f t="shared" ref="AI94:BN94" si="90">AI27*100/AI81</f>
        <v>4029.0391066196767</v>
      </c>
      <c r="AJ94" s="18">
        <f t="shared" si="90"/>
        <v>4058.3646823464651</v>
      </c>
      <c r="AK94" s="18">
        <f t="shared" si="90"/>
        <v>4053.9149796292204</v>
      </c>
      <c r="AL94" s="18">
        <f t="shared" si="90"/>
        <v>4085.5015344009553</v>
      </c>
      <c r="AM94" s="18">
        <f t="shared" si="90"/>
        <v>4150.9640546744567</v>
      </c>
      <c r="AN94" s="18">
        <f t="shared" si="90"/>
        <v>4170.0090302357203</v>
      </c>
      <c r="AO94" s="18">
        <f t="shared" si="90"/>
        <v>4209.3081478266258</v>
      </c>
      <c r="AP94" s="18">
        <f t="shared" si="90"/>
        <v>4284.2947314049588</v>
      </c>
      <c r="AQ94" s="18">
        <f t="shared" si="90"/>
        <v>4347.0622377044083</v>
      </c>
      <c r="AR94" s="18">
        <f t="shared" si="90"/>
        <v>4370.140901523092</v>
      </c>
      <c r="AS94" s="18">
        <f t="shared" si="90"/>
        <v>4406.4820681594483</v>
      </c>
      <c r="AT94" s="18">
        <f t="shared" si="90"/>
        <v>4443.3120059060566</v>
      </c>
      <c r="AU94" s="18">
        <f t="shared" si="90"/>
        <v>4443.5223868346529</v>
      </c>
      <c r="AV94" s="18">
        <f t="shared" si="90"/>
        <v>4442.8610816651026</v>
      </c>
      <c r="AW94" s="18">
        <f t="shared" si="90"/>
        <v>4474.9090188264945</v>
      </c>
      <c r="AX94" s="18">
        <f t="shared" si="90"/>
        <v>4513.3219732211483</v>
      </c>
      <c r="AY94" s="18">
        <f t="shared" si="90"/>
        <v>4556.8466329271851</v>
      </c>
      <c r="AZ94" s="18">
        <f t="shared" si="90"/>
        <v>4592.1647467287466</v>
      </c>
      <c r="BA94" s="18">
        <f t="shared" si="90"/>
        <v>4628.806626469941</v>
      </c>
      <c r="BB94" s="18">
        <f t="shared" si="90"/>
        <v>4675.6245782893429</v>
      </c>
      <c r="BC94" s="18">
        <f t="shared" si="90"/>
        <v>4722.7865579524396</v>
      </c>
      <c r="BD94" s="18">
        <f t="shared" si="90"/>
        <v>4733.0814078715484</v>
      </c>
      <c r="BE94" s="18">
        <f t="shared" si="90"/>
        <v>4782.3863392665662</v>
      </c>
      <c r="BF94" s="18">
        <f t="shared" si="90"/>
        <v>4808.4451725644385</v>
      </c>
      <c r="BG94" s="18">
        <f t="shared" si="90"/>
        <v>4897.1394147021256</v>
      </c>
      <c r="BH94" s="18">
        <f t="shared" si="90"/>
        <v>4904.3552549227288</v>
      </c>
      <c r="BI94" s="18">
        <f t="shared" si="90"/>
        <v>4907.3995162962101</v>
      </c>
      <c r="BJ94" s="18">
        <f t="shared" si="90"/>
        <v>4947.8193661938149</v>
      </c>
      <c r="BK94" s="18">
        <f t="shared" si="90"/>
        <v>4959.996524967868</v>
      </c>
      <c r="BL94" s="18">
        <f t="shared" si="90"/>
        <v>4608.4205044907321</v>
      </c>
      <c r="BM94" s="18">
        <f t="shared" si="90"/>
        <v>4828.4698775788447</v>
      </c>
      <c r="BN94" s="18">
        <f t="shared" si="90"/>
        <v>5009.3826568057357</v>
      </c>
      <c r="BO94" s="18">
        <f t="shared" ref="BO94:CJ94" si="91">BO27*100/BO81</f>
        <v>4991.182720270559</v>
      </c>
      <c r="BP94" s="18">
        <f t="shared" si="91"/>
        <v>5070.1623869834175</v>
      </c>
      <c r="BQ94" s="18">
        <f t="shared" si="91"/>
        <v>5151.2627291242361</v>
      </c>
      <c r="BR94" s="18">
        <f t="shared" si="91"/>
        <v>5215.3880402615587</v>
      </c>
      <c r="BS94" s="18">
        <f t="shared" si="91"/>
        <v>5183.0604713360308</v>
      </c>
      <c r="BT94" s="18">
        <f t="shared" si="91"/>
        <v>5130.3427734374991</v>
      </c>
      <c r="BU94" s="18">
        <f t="shared" si="91"/>
        <v>5203.5887333882156</v>
      </c>
      <c r="BV94" s="18">
        <f t="shared" si="91"/>
        <v>5174.6379030580401</v>
      </c>
      <c r="BW94" s="18">
        <f t="shared" si="91"/>
        <v>5244.6390498882856</v>
      </c>
      <c r="BX94" s="18">
        <f t="shared" si="91"/>
        <v>5296.4962725431169</v>
      </c>
      <c r="BY94" s="18">
        <f t="shared" si="91"/>
        <v>5326.0520000325405</v>
      </c>
      <c r="BZ94" s="18">
        <f t="shared" si="91"/>
        <v>5359.1215389477256</v>
      </c>
      <c r="CA94" s="18">
        <f t="shared" si="91"/>
        <v>5438.6114372095271</v>
      </c>
      <c r="CB94" s="18">
        <f t="shared" si="91"/>
        <v>5484.1211341647549</v>
      </c>
      <c r="CC94" s="18">
        <f t="shared" si="91"/>
        <v>5457.3962534303782</v>
      </c>
      <c r="CD94" s="18">
        <f t="shared" si="91"/>
        <v>5466.2340481047495</v>
      </c>
      <c r="CE94" s="18">
        <f t="shared" si="91"/>
        <v>5510.5449579535571</v>
      </c>
      <c r="CF94" s="18">
        <f t="shared" si="91"/>
        <v>5526.2025010525003</v>
      </c>
      <c r="CG94" s="18">
        <f t="shared" si="91"/>
        <v>5513.2774323123858</v>
      </c>
      <c r="CH94" s="18">
        <f t="shared" si="91"/>
        <v>5574.9505684626793</v>
      </c>
      <c r="CI94" s="18">
        <f t="shared" si="91"/>
        <v>5548.5787797108551</v>
      </c>
      <c r="CJ94" s="18">
        <f t="shared" si="91"/>
        <v>5550.1639742499701</v>
      </c>
      <c r="CK94" s="15" t="s">
        <v>140</v>
      </c>
    </row>
    <row r="95" spans="2:90" s="29" customFormat="1" x14ac:dyDescent="0.3">
      <c r="B95" s="29" t="s">
        <v>153</v>
      </c>
      <c r="C95" s="30">
        <v>100</v>
      </c>
      <c r="D95" s="30">
        <v>100.23524640537026</v>
      </c>
      <c r="E95" s="30">
        <v>99.405974835725615</v>
      </c>
      <c r="F95" s="30">
        <v>99.874601598829628</v>
      </c>
      <c r="G95" s="30">
        <v>100.37246310823824</v>
      </c>
      <c r="H95" s="30">
        <v>100.47783259811057</v>
      </c>
      <c r="I95" s="30">
        <v>100.29209865669451</v>
      </c>
      <c r="J95" s="30">
        <v>99.854323881180051</v>
      </c>
      <c r="K95" s="30">
        <v>100.15873845227522</v>
      </c>
      <c r="L95" s="30">
        <v>100.68546149846114</v>
      </c>
      <c r="M95" s="30">
        <v>100.39361164811815</v>
      </c>
      <c r="N95" s="30">
        <v>100.66829386020568</v>
      </c>
      <c r="O95" s="30">
        <v>100.5943983738017</v>
      </c>
      <c r="P95" s="30">
        <v>99.276719936106545</v>
      </c>
      <c r="Q95" s="30">
        <v>95.957892013067323</v>
      </c>
      <c r="R95" s="30">
        <v>91.556383251351662</v>
      </c>
      <c r="S95" s="30">
        <v>86.038604793503183</v>
      </c>
      <c r="T95" s="30">
        <v>83.407104416561552</v>
      </c>
      <c r="U95" s="30">
        <v>84.804276483570078</v>
      </c>
      <c r="V95" s="30">
        <v>86.409699466808007</v>
      </c>
      <c r="W95" s="30">
        <v>88.561625601178349</v>
      </c>
      <c r="X95" s="30">
        <v>90.87950557201826</v>
      </c>
      <c r="Y95" s="30">
        <v>92.620403613663456</v>
      </c>
      <c r="Z95" s="30">
        <v>93.356746011012177</v>
      </c>
      <c r="AA95" s="30">
        <v>93.989460562949262</v>
      </c>
      <c r="AB95" s="30">
        <v>94.267501660782401</v>
      </c>
      <c r="AC95" s="30">
        <v>95.008820185161696</v>
      </c>
      <c r="AD95" s="30">
        <v>95.52982068526245</v>
      </c>
      <c r="AE95" s="30">
        <v>95.948561774884993</v>
      </c>
      <c r="AF95" s="30">
        <v>96.019098375543336</v>
      </c>
      <c r="AG95" s="30">
        <v>95.531562329723158</v>
      </c>
      <c r="AH95" s="30">
        <v>95.572739780901131</v>
      </c>
      <c r="AI95" s="30">
        <v>95.917212174592407</v>
      </c>
      <c r="AJ95" s="30">
        <v>96.039624899544435</v>
      </c>
      <c r="AK95" s="30">
        <v>96.186918259649346</v>
      </c>
      <c r="AL95" s="30">
        <v>96.636884546388714</v>
      </c>
      <c r="AM95" s="30">
        <v>97.092573379213235</v>
      </c>
      <c r="AN95" s="30">
        <v>98.196775967296887</v>
      </c>
      <c r="AO95" s="30">
        <v>98.468970115869112</v>
      </c>
      <c r="AP95" s="30">
        <v>98.779729248928277</v>
      </c>
      <c r="AQ95" s="30">
        <v>97.497878925853229</v>
      </c>
      <c r="AR95" s="30">
        <v>96.068237629970227</v>
      </c>
      <c r="AS95" s="30">
        <v>96.139893859210446</v>
      </c>
      <c r="AT95" s="30">
        <v>94.881804542706377</v>
      </c>
      <c r="AU95" s="30">
        <v>94.254936940030206</v>
      </c>
      <c r="AV95" s="30">
        <v>93.87538285077342</v>
      </c>
      <c r="AW95" s="30">
        <v>94.039346236430731</v>
      </c>
      <c r="AX95" s="30">
        <v>93.934723165612994</v>
      </c>
      <c r="AY95" s="30">
        <v>94.034121303048622</v>
      </c>
      <c r="AZ95" s="30">
        <v>95.54039495520243</v>
      </c>
      <c r="BA95" s="30">
        <v>95.492872942060472</v>
      </c>
      <c r="BB95" s="30">
        <v>97.17492828156918</v>
      </c>
      <c r="BC95" s="30">
        <v>97.975462717612274</v>
      </c>
      <c r="BD95" s="30">
        <v>99.240643015134893</v>
      </c>
      <c r="BE95" s="30">
        <v>100.02065092717689</v>
      </c>
      <c r="BF95" s="30">
        <v>99.996392307902852</v>
      </c>
      <c r="BG95" s="30">
        <v>98.796399274480706</v>
      </c>
      <c r="BH95" s="30">
        <v>97.942620279210502</v>
      </c>
      <c r="BI95" s="30">
        <v>97.65649297495267</v>
      </c>
      <c r="BJ95" s="30">
        <v>96.925002301458775</v>
      </c>
      <c r="BK95" s="40">
        <v>95.754492569814076</v>
      </c>
      <c r="BL95" s="40">
        <v>83.206206078391588</v>
      </c>
      <c r="BM95" s="40">
        <v>92.933678215194433</v>
      </c>
      <c r="BN95" s="40">
        <v>95.08534981190391</v>
      </c>
      <c r="BO95" s="40">
        <v>95.315206086196383</v>
      </c>
      <c r="BP95" s="40">
        <v>97.043604225528</v>
      </c>
      <c r="BQ95" s="40">
        <v>97.93592065622903</v>
      </c>
      <c r="BR95" s="40">
        <v>99.316823517474987</v>
      </c>
      <c r="BS95" s="40">
        <v>99.96226195307743</v>
      </c>
      <c r="BT95" s="40">
        <v>100.52813960476405</v>
      </c>
      <c r="BU95" s="40">
        <v>100.3954962692974</v>
      </c>
      <c r="BV95" s="40">
        <v>99.322749598051928</v>
      </c>
      <c r="BW95" s="40">
        <v>99.123406334389585</v>
      </c>
      <c r="BX95" s="40">
        <v>98.848663151897355</v>
      </c>
      <c r="BY95" s="40">
        <v>98.407989713251013</v>
      </c>
      <c r="BZ95" s="40">
        <v>97.738468694878492</v>
      </c>
      <c r="CA95" s="40">
        <v>97.191251892668163</v>
      </c>
      <c r="CB95" s="40">
        <v>97.195034497291729</v>
      </c>
      <c r="CC95" s="40">
        <v>96.682365483976696</v>
      </c>
      <c r="CD95" s="40">
        <v>95.980944499945366</v>
      </c>
      <c r="CE95" s="40">
        <v>96.487056998579519</v>
      </c>
      <c r="CF95"/>
      <c r="CG95"/>
      <c r="CH95"/>
      <c r="CI95"/>
      <c r="CJ95"/>
    </row>
    <row r="96" spans="2:90" s="29" customFormat="1" x14ac:dyDescent="0.3">
      <c r="B96" s="29" t="s">
        <v>154</v>
      </c>
      <c r="C96" s="31">
        <f t="shared" ref="C96:AH96" si="92">C56*100/3.98</f>
        <v>100.07244285329271</v>
      </c>
      <c r="D96" s="31">
        <f t="shared" si="92"/>
        <v>101.28967173283951</v>
      </c>
      <c r="E96" s="31">
        <f t="shared" si="92"/>
        <v>100.68486262409476</v>
      </c>
      <c r="F96" s="31">
        <f t="shared" si="92"/>
        <v>102.57115172273926</v>
      </c>
      <c r="G96" s="31">
        <f t="shared" si="92"/>
        <v>99.980157519844226</v>
      </c>
      <c r="H96" s="31">
        <f t="shared" si="92"/>
        <v>100.04729407357651</v>
      </c>
      <c r="I96" s="31">
        <f t="shared" si="92"/>
        <v>100.87985779823055</v>
      </c>
      <c r="J96" s="31">
        <f t="shared" si="92"/>
        <v>99.029717294140809</v>
      </c>
      <c r="K96" s="31">
        <f t="shared" si="92"/>
        <v>99.840861903420219</v>
      </c>
      <c r="L96" s="31">
        <f t="shared" si="92"/>
        <v>100.23455674383408</v>
      </c>
      <c r="M96" s="31">
        <f t="shared" si="92"/>
        <v>100.97854577803166</v>
      </c>
      <c r="N96" s="31">
        <f t="shared" si="92"/>
        <v>102.28021512168898</v>
      </c>
      <c r="O96" s="31">
        <f t="shared" si="92"/>
        <v>107.00503219449898</v>
      </c>
      <c r="P96" s="31">
        <f t="shared" si="92"/>
        <v>108.265831993898</v>
      </c>
      <c r="Q96" s="31">
        <f t="shared" si="92"/>
        <v>107.09973530141252</v>
      </c>
      <c r="R96" s="31">
        <f t="shared" si="92"/>
        <v>98.482857379861954</v>
      </c>
      <c r="S96" s="31">
        <f t="shared" si="92"/>
        <v>93.45788305300897</v>
      </c>
      <c r="T96" s="31">
        <f t="shared" si="92"/>
        <v>93.132175475919752</v>
      </c>
      <c r="U96" s="31">
        <f t="shared" si="92"/>
        <v>95.035805086151115</v>
      </c>
      <c r="V96" s="31">
        <f t="shared" si="92"/>
        <v>95.5889246394201</v>
      </c>
      <c r="W96" s="31">
        <f t="shared" si="92"/>
        <v>98.435301854385131</v>
      </c>
      <c r="X96" s="31">
        <f t="shared" si="92"/>
        <v>99.811585206696947</v>
      </c>
      <c r="Y96" s="31">
        <f t="shared" si="92"/>
        <v>100.22978946316755</v>
      </c>
      <c r="Z96" s="31">
        <f t="shared" si="92"/>
        <v>101.16694957586623</v>
      </c>
      <c r="AA96" s="31">
        <f t="shared" si="92"/>
        <v>104.76803637668181</v>
      </c>
      <c r="AB96" s="31">
        <f t="shared" si="92"/>
        <v>106.27812387517392</v>
      </c>
      <c r="AC96" s="31">
        <f t="shared" si="92"/>
        <v>106.92538695382061</v>
      </c>
      <c r="AD96" s="31">
        <f t="shared" si="92"/>
        <v>106.22988172289351</v>
      </c>
      <c r="AE96" s="31">
        <f t="shared" si="92"/>
        <v>106.7393469769432</v>
      </c>
      <c r="AF96" s="31">
        <f t="shared" si="92"/>
        <v>106.12081040862199</v>
      </c>
      <c r="AG96" s="31">
        <f t="shared" si="92"/>
        <v>105.82330244303006</v>
      </c>
      <c r="AH96" s="31">
        <f t="shared" si="92"/>
        <v>107.58591160601209</v>
      </c>
      <c r="AI96" s="31">
        <f t="shared" ref="AI96:BN96" si="93">AI56*100/3.98</f>
        <v>105.11827367331301</v>
      </c>
      <c r="AJ96" s="31">
        <f t="shared" si="93"/>
        <v>105.62810880808357</v>
      </c>
      <c r="AK96" s="31">
        <f t="shared" si="93"/>
        <v>104.93257607840906</v>
      </c>
      <c r="AL96" s="31">
        <f t="shared" si="93"/>
        <v>104.81767430515627</v>
      </c>
      <c r="AM96" s="31">
        <f t="shared" si="93"/>
        <v>107.02743338961209</v>
      </c>
      <c r="AN96" s="31">
        <f t="shared" si="93"/>
        <v>105.40788406587994</v>
      </c>
      <c r="AO96" s="31">
        <f t="shared" si="93"/>
        <v>103.9052297975357</v>
      </c>
      <c r="AP96" s="31">
        <f t="shared" si="93"/>
        <v>102.14089417112318</v>
      </c>
      <c r="AQ96" s="31">
        <f t="shared" si="93"/>
        <v>99.445917562711259</v>
      </c>
      <c r="AR96" s="31">
        <f t="shared" si="93"/>
        <v>99.209873281506191</v>
      </c>
      <c r="AS96" s="31">
        <f t="shared" si="93"/>
        <v>98.231411668985103</v>
      </c>
      <c r="AT96" s="31">
        <f t="shared" si="93"/>
        <v>97.048283279165204</v>
      </c>
      <c r="AU96" s="31">
        <f t="shared" si="93"/>
        <v>96.420851547090862</v>
      </c>
      <c r="AV96" s="31">
        <f t="shared" si="93"/>
        <v>96.3145177110747</v>
      </c>
      <c r="AW96" s="31">
        <f t="shared" si="93"/>
        <v>96.932865656055483</v>
      </c>
      <c r="AX96" s="31">
        <f t="shared" si="93"/>
        <v>97.8562520520058</v>
      </c>
      <c r="AY96" s="31">
        <f t="shared" si="93"/>
        <v>97.555831864476914</v>
      </c>
      <c r="AZ96" s="31">
        <f t="shared" si="93"/>
        <v>96.588127831712072</v>
      </c>
      <c r="BA96" s="31">
        <f t="shared" si="93"/>
        <v>95.596393856909344</v>
      </c>
      <c r="BB96" s="31">
        <f t="shared" si="93"/>
        <v>95.76272351069963</v>
      </c>
      <c r="BC96" s="31">
        <f t="shared" si="93"/>
        <v>96.53097020742544</v>
      </c>
      <c r="BD96" s="31">
        <f t="shared" si="93"/>
        <v>96.36247869604712</v>
      </c>
      <c r="BE96" s="31">
        <f t="shared" si="93"/>
        <v>97.03580939549137</v>
      </c>
      <c r="BF96" s="31">
        <f t="shared" si="93"/>
        <v>96.337135788857964</v>
      </c>
      <c r="BG96" s="31">
        <f t="shared" si="93"/>
        <v>96.901673495906749</v>
      </c>
      <c r="BH96" s="31">
        <f t="shared" si="93"/>
        <v>95.611071092535795</v>
      </c>
      <c r="BI96" s="31">
        <f t="shared" si="93"/>
        <v>94.866041437132182</v>
      </c>
      <c r="BJ96" s="31">
        <f t="shared" si="93"/>
        <v>93.92773121824996</v>
      </c>
      <c r="BK96" s="31">
        <f t="shared" si="93"/>
        <v>92.49152382548634</v>
      </c>
      <c r="BL96" s="31">
        <f t="shared" si="93"/>
        <v>91.442010559447027</v>
      </c>
      <c r="BM96" s="31">
        <f t="shared" si="93"/>
        <v>90.634701077025724</v>
      </c>
      <c r="BN96" s="31">
        <f t="shared" si="93"/>
        <v>92.000130805873184</v>
      </c>
      <c r="BO96" s="31">
        <f t="shared" ref="BO96:CE96" si="94">BO56*100/3.98</f>
        <v>94.117602779573033</v>
      </c>
      <c r="BP96" s="31">
        <f t="shared" si="94"/>
        <v>95.317982763580261</v>
      </c>
      <c r="BQ96" s="31">
        <f t="shared" si="94"/>
        <v>96.055150836197853</v>
      </c>
      <c r="BR96" s="31">
        <f t="shared" si="94"/>
        <v>95.256990904397625</v>
      </c>
      <c r="BS96" s="31">
        <f t="shared" si="94"/>
        <v>97.452324075308965</v>
      </c>
      <c r="BT96" s="31">
        <f t="shared" si="94"/>
        <v>97.861872831233669</v>
      </c>
      <c r="BU96" s="31">
        <f t="shared" si="94"/>
        <v>97.167390176797696</v>
      </c>
      <c r="BV96" s="31">
        <f t="shared" si="94"/>
        <v>93.873768089783354</v>
      </c>
      <c r="BW96" s="31">
        <f t="shared" si="94"/>
        <v>94.384506714212804</v>
      </c>
      <c r="BX96" s="31">
        <f t="shared" si="94"/>
        <v>93.349977624836612</v>
      </c>
      <c r="BY96" s="31">
        <f t="shared" si="94"/>
        <v>91.146022280589278</v>
      </c>
      <c r="BZ96" s="31">
        <f t="shared" si="94"/>
        <v>90.54832848902349</v>
      </c>
      <c r="CA96" s="31">
        <f t="shared" si="94"/>
        <v>91.204543364579123</v>
      </c>
      <c r="CB96" s="31">
        <f t="shared" si="94"/>
        <v>89.447236180904525</v>
      </c>
      <c r="CC96" s="31">
        <f t="shared" si="94"/>
        <v>89.195979899497488</v>
      </c>
      <c r="CD96" s="31">
        <f t="shared" si="94"/>
        <v>88.94472361809045</v>
      </c>
      <c r="CE96" s="31">
        <f t="shared" si="94"/>
        <v>88.94472361809045</v>
      </c>
      <c r="CF96"/>
      <c r="CG96"/>
      <c r="CH96"/>
      <c r="CI96"/>
      <c r="CJ96"/>
    </row>
    <row r="97" spans="1:90" s="15" customFormat="1" x14ac:dyDescent="0.3">
      <c r="B97" s="15" t="s">
        <v>159</v>
      </c>
      <c r="C97" s="32">
        <f>C96/C95</f>
        <v>1.0007244285329271</v>
      </c>
      <c r="D97" s="32">
        <f t="shared" ref="D97:BO97" si="95">D96/D95</f>
        <v>1.0105195065137562</v>
      </c>
      <c r="E97" s="32">
        <f t="shared" si="95"/>
        <v>1.0128653010091455</v>
      </c>
      <c r="F97" s="32">
        <f t="shared" si="95"/>
        <v>1.0269993580023575</v>
      </c>
      <c r="G97" s="32">
        <f t="shared" si="95"/>
        <v>0.99609150182982997</v>
      </c>
      <c r="H97" s="32">
        <f t="shared" si="95"/>
        <v>0.99571508945404785</v>
      </c>
      <c r="I97" s="32">
        <f t="shared" si="95"/>
        <v>1.0058604730522986</v>
      </c>
      <c r="J97" s="32">
        <f t="shared" si="95"/>
        <v>0.99174190405594786</v>
      </c>
      <c r="K97" s="32">
        <f t="shared" si="95"/>
        <v>0.99682627243746225</v>
      </c>
      <c r="L97" s="32">
        <f t="shared" si="95"/>
        <v>0.9955216498199797</v>
      </c>
      <c r="M97" s="32">
        <f t="shared" si="95"/>
        <v>1.0058264078790562</v>
      </c>
      <c r="N97" s="32">
        <f t="shared" si="95"/>
        <v>1.016012204038361</v>
      </c>
      <c r="O97" s="32">
        <f t="shared" si="95"/>
        <v>1.063727542729326</v>
      </c>
      <c r="P97" s="32">
        <f t="shared" si="95"/>
        <v>1.0905460219029874</v>
      </c>
      <c r="Q97" s="32">
        <f t="shared" si="95"/>
        <v>1.1161117971081309</v>
      </c>
      <c r="R97" s="32">
        <f t="shared" si="95"/>
        <v>1.0756525529137044</v>
      </c>
      <c r="S97" s="32">
        <f t="shared" si="95"/>
        <v>1.0862319685135808</v>
      </c>
      <c r="T97" s="32">
        <f t="shared" si="95"/>
        <v>1.1165976343068824</v>
      </c>
      <c r="U97" s="32">
        <f t="shared" si="95"/>
        <v>1.1206487340831601</v>
      </c>
      <c r="V97" s="32">
        <f t="shared" si="95"/>
        <v>1.1062291065615619</v>
      </c>
      <c r="W97" s="32">
        <f t="shared" si="95"/>
        <v>1.1114893294492034</v>
      </c>
      <c r="X97" s="32">
        <f t="shared" si="95"/>
        <v>1.0982848616798468</v>
      </c>
      <c r="Y97" s="32">
        <f t="shared" si="95"/>
        <v>1.0821566906709263</v>
      </c>
      <c r="Z97" s="32">
        <f t="shared" si="95"/>
        <v>1.0836597664183023</v>
      </c>
      <c r="AA97" s="32">
        <f t="shared" si="95"/>
        <v>1.1146785580976244</v>
      </c>
      <c r="AB97" s="32">
        <f t="shared" si="95"/>
        <v>1.1274099981731904</v>
      </c>
      <c r="AC97" s="32">
        <f t="shared" si="95"/>
        <v>1.125425899884188</v>
      </c>
      <c r="AD97" s="32">
        <f t="shared" si="95"/>
        <v>1.1120075486468675</v>
      </c>
      <c r="AE97" s="32">
        <f t="shared" si="95"/>
        <v>1.1124642725481972</v>
      </c>
      <c r="AF97" s="32">
        <f t="shared" si="95"/>
        <v>1.1052052373327808</v>
      </c>
      <c r="AG97" s="32">
        <f t="shared" si="95"/>
        <v>1.1077313074582136</v>
      </c>
      <c r="AH97" s="32">
        <f t="shared" si="95"/>
        <v>1.1256966353863136</v>
      </c>
      <c r="AI97" s="32">
        <f t="shared" si="95"/>
        <v>1.0959271155835144</v>
      </c>
      <c r="AJ97" s="32">
        <f t="shared" si="95"/>
        <v>1.0998388313008147</v>
      </c>
      <c r="AK97" s="32">
        <f t="shared" si="95"/>
        <v>1.0909235681628917</v>
      </c>
      <c r="AL97" s="32">
        <f t="shared" si="95"/>
        <v>1.0846549409903681</v>
      </c>
      <c r="AM97" s="32">
        <f t="shared" si="95"/>
        <v>1.1023235832013267</v>
      </c>
      <c r="AN97" s="32">
        <f t="shared" si="95"/>
        <v>1.0734352836694416</v>
      </c>
      <c r="AO97" s="32">
        <f t="shared" si="95"/>
        <v>1.0552078454285618</v>
      </c>
      <c r="AP97" s="32">
        <f t="shared" si="95"/>
        <v>1.0340268691537375</v>
      </c>
      <c r="AQ97" s="32">
        <f t="shared" si="95"/>
        <v>1.0199803181189153</v>
      </c>
      <c r="AR97" s="32">
        <f t="shared" si="95"/>
        <v>1.0327021264159828</v>
      </c>
      <c r="AS97" s="32">
        <f t="shared" si="95"/>
        <v>1.0217549419477987</v>
      </c>
      <c r="AT97" s="32">
        <f t="shared" si="95"/>
        <v>1.0228334478554704</v>
      </c>
      <c r="AU97" s="32">
        <f t="shared" si="95"/>
        <v>1.0229793226474568</v>
      </c>
      <c r="AV97" s="32">
        <f t="shared" si="95"/>
        <v>1.0259826888182026</v>
      </c>
      <c r="AW97" s="32">
        <f t="shared" si="95"/>
        <v>1.0307692421887957</v>
      </c>
      <c r="AX97" s="32">
        <f t="shared" si="95"/>
        <v>1.041747383227807</v>
      </c>
      <c r="AY97" s="32">
        <f t="shared" si="95"/>
        <v>1.0374514113879865</v>
      </c>
      <c r="AZ97" s="32">
        <f t="shared" si="95"/>
        <v>1.010966386280912</v>
      </c>
      <c r="BA97" s="32">
        <f t="shared" si="95"/>
        <v>1.0010840695400554</v>
      </c>
      <c r="BB97" s="32">
        <f t="shared" si="95"/>
        <v>0.98546739580010168</v>
      </c>
      <c r="BC97" s="32">
        <f t="shared" si="95"/>
        <v>0.98525658904668623</v>
      </c>
      <c r="BD97" s="32">
        <f t="shared" si="95"/>
        <v>0.97099812907652328</v>
      </c>
      <c r="BE97" s="32">
        <f t="shared" si="95"/>
        <v>0.97015774738500027</v>
      </c>
      <c r="BF97" s="32">
        <f t="shared" si="95"/>
        <v>0.96340611461484005</v>
      </c>
      <c r="BG97" s="32">
        <f t="shared" si="95"/>
        <v>0.98082191463972346</v>
      </c>
      <c r="BH97" s="32">
        <f t="shared" si="95"/>
        <v>0.97619474361592506</v>
      </c>
      <c r="BI97" s="32">
        <f t="shared" si="95"/>
        <v>0.97142584734702486</v>
      </c>
      <c r="BJ97" s="32">
        <f t="shared" si="95"/>
        <v>0.96907638883632297</v>
      </c>
      <c r="BK97" s="32">
        <f t="shared" si="95"/>
        <v>0.9659235963059517</v>
      </c>
      <c r="BL97" s="32">
        <f t="shared" si="95"/>
        <v>1.0989806514347762</v>
      </c>
      <c r="BM97" s="32">
        <f t="shared" si="95"/>
        <v>0.97526217424812056</v>
      </c>
      <c r="BN97" s="32">
        <f t="shared" si="95"/>
        <v>0.96755316132155111</v>
      </c>
      <c r="BO97" s="32">
        <f t="shared" si="95"/>
        <v>0.98743533843340459</v>
      </c>
      <c r="BP97" s="32">
        <f t="shared" ref="BP97:CE97" si="96">BP96/BP95</f>
        <v>0.98221808149316658</v>
      </c>
      <c r="BQ97" s="32">
        <f t="shared" si="96"/>
        <v>0.98079591423219492</v>
      </c>
      <c r="BR97" s="32">
        <f t="shared" si="96"/>
        <v>0.95912240777250568</v>
      </c>
      <c r="BS97" s="32">
        <f t="shared" si="96"/>
        <v>0.97489114563107193</v>
      </c>
      <c r="BT97" s="32">
        <f t="shared" si="96"/>
        <v>0.97347740857422549</v>
      </c>
      <c r="BU97" s="32">
        <f t="shared" si="96"/>
        <v>0.96784610652413394</v>
      </c>
      <c r="BV97" s="32">
        <f t="shared" si="96"/>
        <v>0.94513863610985405</v>
      </c>
      <c r="BW97" s="32">
        <f t="shared" si="96"/>
        <v>0.95219192120789053</v>
      </c>
      <c r="BX97" s="32">
        <f t="shared" si="96"/>
        <v>0.94437268697694876</v>
      </c>
      <c r="BY97" s="32">
        <f t="shared" si="96"/>
        <v>0.92620550979831795</v>
      </c>
      <c r="BZ97" s="32">
        <f t="shared" si="96"/>
        <v>0.92643490017936236</v>
      </c>
      <c r="CA97" s="32">
        <f t="shared" si="96"/>
        <v>0.9384028046608518</v>
      </c>
      <c r="CB97" s="32">
        <f t="shared" si="96"/>
        <v>0.92028606855833683</v>
      </c>
      <c r="CC97" s="32">
        <f t="shared" si="96"/>
        <v>0.92256720709093598</v>
      </c>
      <c r="CD97" s="32">
        <f t="shared" si="96"/>
        <v>0.92669148112145405</v>
      </c>
      <c r="CE97" s="32">
        <f t="shared" si="96"/>
        <v>0.92183062044684283</v>
      </c>
      <c r="CF97"/>
      <c r="CG97"/>
      <c r="CH97"/>
      <c r="CI97"/>
      <c r="CJ97"/>
      <c r="CK97" s="46">
        <f>AVERAGE(C97:CG97)</f>
        <v>1.0243417485048671</v>
      </c>
      <c r="CL97" s="15" t="s">
        <v>170</v>
      </c>
    </row>
    <row r="98" spans="1:90" s="15" customFormat="1" x14ac:dyDescent="0.3">
      <c r="B98" s="15" t="s">
        <v>182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/>
      <c r="CG98"/>
      <c r="CH98"/>
      <c r="CI98"/>
      <c r="CJ98"/>
      <c r="CK98" s="46"/>
    </row>
    <row r="99" spans="1:90" s="15" customFormat="1" x14ac:dyDescent="0.3"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/>
      <c r="CE99"/>
      <c r="CF99"/>
      <c r="CG99"/>
      <c r="CH99"/>
      <c r="CI99"/>
      <c r="CJ99"/>
    </row>
    <row r="100" spans="1:90" s="15" customFormat="1" x14ac:dyDescent="0.3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/>
      <c r="CE100"/>
      <c r="CF100"/>
      <c r="CG100"/>
      <c r="CH100"/>
      <c r="CI100"/>
      <c r="CJ100"/>
    </row>
    <row r="101" spans="1:90" ht="15.6" x14ac:dyDescent="0.4">
      <c r="A101" s="57" t="s">
        <v>99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</row>
    <row r="102" spans="1:90" x14ac:dyDescent="0.3">
      <c r="A102" s="58" t="s">
        <v>100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</row>
    <row r="103" spans="1:90" x14ac:dyDescent="0.3">
      <c r="A103" s="58" t="s">
        <v>101</v>
      </c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</row>
    <row r="104" spans="1:90" x14ac:dyDescent="0.3">
      <c r="A104" s="58" t="s">
        <v>102</v>
      </c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</row>
    <row r="105" spans="1:90" x14ac:dyDescent="0.3">
      <c r="A105" s="58" t="s">
        <v>103</v>
      </c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</row>
    <row r="106" spans="1:90" x14ac:dyDescent="0.3">
      <c r="A106" s="58" t="s">
        <v>104</v>
      </c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</row>
    <row r="107" spans="1:90" x14ac:dyDescent="0.3">
      <c r="A107" s="58" t="s">
        <v>105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</row>
    <row r="108" spans="1:90" x14ac:dyDescent="0.3">
      <c r="C108" s="33">
        <v>12767.3</v>
      </c>
      <c r="D108" s="33">
        <v>12922.7</v>
      </c>
      <c r="E108" s="33">
        <v>13142.6</v>
      </c>
      <c r="F108" s="33">
        <v>13324.2</v>
      </c>
      <c r="G108" s="33">
        <v>13599.2</v>
      </c>
      <c r="H108" s="33">
        <v>13753.4</v>
      </c>
      <c r="I108" s="33">
        <v>13870.2</v>
      </c>
      <c r="J108" s="33">
        <v>14039.6</v>
      </c>
      <c r="K108" s="33">
        <v>14215.7</v>
      </c>
      <c r="L108" s="33">
        <v>14402.1</v>
      </c>
      <c r="M108" s="33">
        <v>14564.1</v>
      </c>
      <c r="N108" s="33">
        <v>14715.1</v>
      </c>
      <c r="O108" s="33">
        <v>14706.5</v>
      </c>
      <c r="P108" s="33">
        <v>14865.7</v>
      </c>
      <c r="Q108" s="33">
        <v>14899</v>
      </c>
      <c r="R108" s="33">
        <v>14608.2</v>
      </c>
      <c r="S108" s="33">
        <v>14430.9</v>
      </c>
      <c r="T108" s="33">
        <v>14381.2</v>
      </c>
      <c r="U108" s="33">
        <v>14448.9</v>
      </c>
      <c r="V108" s="33">
        <v>14651.2</v>
      </c>
      <c r="W108" s="33">
        <v>14764.6</v>
      </c>
      <c r="X108" s="33">
        <v>14980.2</v>
      </c>
      <c r="Y108" s="33">
        <v>15141.6</v>
      </c>
      <c r="Z108" s="33">
        <v>15309.5</v>
      </c>
      <c r="AA108" s="33">
        <v>15351.4</v>
      </c>
      <c r="AB108" s="33">
        <v>15557.5</v>
      </c>
      <c r="AC108" s="33">
        <v>15647.7</v>
      </c>
      <c r="AD108" s="33">
        <v>15842.3</v>
      </c>
      <c r="AE108" s="33">
        <v>16068.8</v>
      </c>
      <c r="AF108" s="33">
        <v>16207.1</v>
      </c>
      <c r="AG108" s="33">
        <v>16319.5</v>
      </c>
      <c r="AH108" s="33">
        <v>16420.400000000001</v>
      </c>
      <c r="AI108" s="33">
        <v>16648.2</v>
      </c>
      <c r="AJ108" s="33">
        <v>16728.7</v>
      </c>
      <c r="AK108" s="33">
        <v>16953.8</v>
      </c>
      <c r="AL108" s="33">
        <v>17192</v>
      </c>
      <c r="AM108" s="33">
        <v>17197.7</v>
      </c>
      <c r="AN108" s="33">
        <v>17518.5</v>
      </c>
      <c r="AO108" s="33">
        <v>17804.2</v>
      </c>
      <c r="AP108" s="33">
        <v>17912.099999999999</v>
      </c>
      <c r="AQ108" s="33">
        <v>18063.5</v>
      </c>
      <c r="AR108" s="33">
        <v>18279.8</v>
      </c>
      <c r="AS108" s="33">
        <v>18401.599999999999</v>
      </c>
      <c r="AT108" s="33">
        <v>18435.099999999999</v>
      </c>
      <c r="AU108" s="33">
        <v>18525.900000000001</v>
      </c>
      <c r="AV108" s="33">
        <v>18711.7</v>
      </c>
      <c r="AW108" s="33">
        <v>18892.599999999999</v>
      </c>
      <c r="AX108" s="33">
        <v>19089.400000000001</v>
      </c>
      <c r="AY108" s="33">
        <v>19280.099999999999</v>
      </c>
      <c r="AZ108" s="33">
        <v>19438.599999999999</v>
      </c>
      <c r="BA108" s="33">
        <v>19692.599999999999</v>
      </c>
      <c r="BB108" s="33">
        <v>20037.099999999999</v>
      </c>
      <c r="BC108" s="33">
        <v>20328.599999999999</v>
      </c>
      <c r="BD108" s="33">
        <v>20580.900000000001</v>
      </c>
      <c r="BE108" s="33">
        <v>20798.7</v>
      </c>
      <c r="BF108" s="33">
        <v>20917.900000000001</v>
      </c>
      <c r="BG108" s="33">
        <v>21111.599999999999</v>
      </c>
      <c r="BH108" s="33">
        <v>21397.9</v>
      </c>
      <c r="BI108" s="33">
        <v>21717.200000000001</v>
      </c>
      <c r="BJ108" s="33">
        <v>21933.200000000001</v>
      </c>
      <c r="BK108" s="33">
        <v>21727.7</v>
      </c>
      <c r="BL108" s="33">
        <v>19935.400000000001</v>
      </c>
      <c r="BM108" s="33">
        <v>21684.6</v>
      </c>
      <c r="BN108" s="33">
        <v>22068.799999999999</v>
      </c>
      <c r="BO108" s="33">
        <v>22656.799999999999</v>
      </c>
      <c r="BP108" s="33">
        <v>23368.9</v>
      </c>
      <c r="BQ108" s="33">
        <v>23922</v>
      </c>
      <c r="BR108" s="33">
        <v>24777</v>
      </c>
      <c r="BS108" s="33">
        <v>25215.5</v>
      </c>
      <c r="BT108" s="33">
        <v>25805.8</v>
      </c>
      <c r="BU108" s="33">
        <v>26272</v>
      </c>
      <c r="BV108" s="33">
        <v>26734.3</v>
      </c>
      <c r="BW108" s="33">
        <v>27164.400000000001</v>
      </c>
      <c r="BX108" s="33">
        <v>27453.8</v>
      </c>
      <c r="BY108" s="33">
        <v>27967.7</v>
      </c>
      <c r="BZ108" s="33">
        <v>28297</v>
      </c>
      <c r="CA108" s="33">
        <v>28624.1</v>
      </c>
      <c r="CB108" s="33">
        <v>29016.7</v>
      </c>
      <c r="CC108" s="33">
        <v>29374.9</v>
      </c>
      <c r="CD108" s="21">
        <v>29825.200000000001</v>
      </c>
      <c r="CE108" s="21">
        <v>30042.1</v>
      </c>
      <c r="CF108" s="21">
        <v>30485.7</v>
      </c>
      <c r="CG108" s="21">
        <v>31098</v>
      </c>
      <c r="CH108" s="21">
        <v>31422.5</v>
      </c>
      <c r="CI108" s="21">
        <v>31865.7</v>
      </c>
      <c r="CJ108" s="21">
        <v>32486</v>
      </c>
    </row>
    <row r="109" spans="1:90" x14ac:dyDescent="0.3">
      <c r="C109" s="34">
        <f t="shared" ref="C109:AH109" si="97">C57/C108</f>
        <v>0.12939305882997973</v>
      </c>
      <c r="D109" s="34">
        <f t="shared" si="97"/>
        <v>0.13416700844250815</v>
      </c>
      <c r="E109" s="34">
        <f t="shared" si="97"/>
        <v>0.12986014943770641</v>
      </c>
      <c r="F109" s="34">
        <f t="shared" si="97"/>
        <v>0.13810960507947945</v>
      </c>
      <c r="G109" s="34">
        <f t="shared" si="97"/>
        <v>0.13755220895346787</v>
      </c>
      <c r="H109" s="34">
        <f t="shared" si="97"/>
        <v>0.13603181758692401</v>
      </c>
      <c r="I109" s="34">
        <f t="shared" si="97"/>
        <v>0.14228345661922681</v>
      </c>
      <c r="J109" s="34">
        <f t="shared" si="97"/>
        <v>0.13700532778711644</v>
      </c>
      <c r="K109" s="34">
        <f t="shared" si="97"/>
        <v>0.13411931878134739</v>
      </c>
      <c r="L109" s="34">
        <f t="shared" si="97"/>
        <v>0.1352441657813791</v>
      </c>
      <c r="M109" s="34">
        <f t="shared" si="97"/>
        <v>0.1279722056289094</v>
      </c>
      <c r="N109" s="34">
        <f t="shared" si="97"/>
        <v>0.12871132374227834</v>
      </c>
      <c r="O109" s="34">
        <f t="shared" si="97"/>
        <v>0.12444157345391496</v>
      </c>
      <c r="P109" s="34">
        <f t="shared" si="97"/>
        <v>0.12336452370221379</v>
      </c>
      <c r="Q109" s="34">
        <f t="shared" si="97"/>
        <v>0.13125041949124103</v>
      </c>
      <c r="R109" s="34">
        <f t="shared" si="97"/>
        <v>0.12317054804835641</v>
      </c>
      <c r="S109" s="34">
        <f t="shared" si="97"/>
        <v>0.11620203868088616</v>
      </c>
      <c r="T109" s="34">
        <f t="shared" si="97"/>
        <v>0.11323811642978332</v>
      </c>
      <c r="U109" s="34">
        <f t="shared" si="97"/>
        <v>0.11516447618849879</v>
      </c>
      <c r="V109" s="34">
        <f t="shared" si="97"/>
        <v>0.12345063885552035</v>
      </c>
      <c r="W109" s="34">
        <f t="shared" si="97"/>
        <v>0.12970889831082455</v>
      </c>
      <c r="X109" s="34">
        <f t="shared" si="97"/>
        <v>0.13053897811778215</v>
      </c>
      <c r="Y109" s="34">
        <f t="shared" si="97"/>
        <v>0.13719157816875363</v>
      </c>
      <c r="Z109" s="34">
        <f t="shared" si="97"/>
        <v>0.13328325549495412</v>
      </c>
      <c r="AA109" s="34">
        <f t="shared" si="97"/>
        <v>0.12895892231327435</v>
      </c>
      <c r="AB109" s="34">
        <f t="shared" si="97"/>
        <v>0.13661578017033582</v>
      </c>
      <c r="AC109" s="34">
        <f t="shared" si="97"/>
        <v>0.137579324756993</v>
      </c>
      <c r="AD109" s="34">
        <f t="shared" si="97"/>
        <v>0.13896972030576371</v>
      </c>
      <c r="AE109" s="34">
        <f t="shared" si="97"/>
        <v>0.1403714029672409</v>
      </c>
      <c r="AF109" s="34">
        <f t="shared" si="97"/>
        <v>0.14122822713502103</v>
      </c>
      <c r="AG109" s="34">
        <f t="shared" si="97"/>
        <v>0.13717332026103737</v>
      </c>
      <c r="AH109" s="34">
        <f t="shared" si="97"/>
        <v>0.13933887116026406</v>
      </c>
      <c r="AI109" s="34">
        <f t="shared" ref="AI109:BN109" si="98">AI57/AI108</f>
        <v>0.14256195865018437</v>
      </c>
      <c r="AJ109" s="34">
        <f t="shared" si="98"/>
        <v>0.14118251866552692</v>
      </c>
      <c r="AK109" s="34">
        <f t="shared" si="98"/>
        <v>0.13841734596373673</v>
      </c>
      <c r="AL109" s="34">
        <f t="shared" si="98"/>
        <v>0.13743601675197761</v>
      </c>
      <c r="AM109" s="34">
        <f t="shared" si="98"/>
        <v>0.13363996348348908</v>
      </c>
      <c r="AN109" s="34">
        <f t="shared" si="98"/>
        <v>0.13917287438993062</v>
      </c>
      <c r="AO109" s="34">
        <f t="shared" si="98"/>
        <v>0.14359533143864933</v>
      </c>
      <c r="AP109" s="34">
        <f t="shared" si="98"/>
        <v>0.14355659023788389</v>
      </c>
      <c r="AQ109" s="34">
        <f t="shared" si="98"/>
        <v>0.13901514103025439</v>
      </c>
      <c r="AR109" s="34">
        <f t="shared" si="98"/>
        <v>0.13623234389872976</v>
      </c>
      <c r="AS109" s="34">
        <f t="shared" si="98"/>
        <v>0.13791192070254762</v>
      </c>
      <c r="AT109" s="34">
        <f t="shared" si="98"/>
        <v>0.13570308813079399</v>
      </c>
      <c r="AU109" s="34">
        <f t="shared" si="98"/>
        <v>0.13551838237278616</v>
      </c>
      <c r="AV109" s="34">
        <f t="shared" si="98"/>
        <v>0.12921327297893831</v>
      </c>
      <c r="AW109" s="34">
        <f t="shared" si="98"/>
        <v>0.12949514624773723</v>
      </c>
      <c r="AX109" s="34">
        <f t="shared" si="98"/>
        <v>0.12849015684096929</v>
      </c>
      <c r="AY109" s="34">
        <f t="shared" si="98"/>
        <v>0.13013936649706173</v>
      </c>
      <c r="AZ109" s="34">
        <f t="shared" si="98"/>
        <v>0.13040033747286334</v>
      </c>
      <c r="BA109" s="34">
        <f t="shared" si="98"/>
        <v>0.12762662116734202</v>
      </c>
      <c r="BB109" s="34">
        <f t="shared" si="98"/>
        <v>0.12879109252336918</v>
      </c>
      <c r="BC109" s="34">
        <f t="shared" si="98"/>
        <v>0.12894149129797433</v>
      </c>
      <c r="BD109" s="34">
        <f t="shared" si="98"/>
        <v>0.13133536434266727</v>
      </c>
      <c r="BE109" s="34">
        <f t="shared" si="98"/>
        <v>0.13191689865231959</v>
      </c>
      <c r="BF109" s="34">
        <f t="shared" si="98"/>
        <v>0.13225514989554399</v>
      </c>
      <c r="BG109" s="34">
        <f t="shared" si="98"/>
        <v>0.12883912162034147</v>
      </c>
      <c r="BH109" s="34">
        <f t="shared" si="98"/>
        <v>0.12804060211516083</v>
      </c>
      <c r="BI109" s="34">
        <f t="shared" si="98"/>
        <v>0.13129224761939842</v>
      </c>
      <c r="BJ109" s="34">
        <f t="shared" si="98"/>
        <v>0.13008133788047346</v>
      </c>
      <c r="BK109" s="34">
        <f t="shared" si="98"/>
        <v>0.12125535606621959</v>
      </c>
      <c r="BL109" s="34">
        <f t="shared" si="98"/>
        <v>9.368761098347661E-2</v>
      </c>
      <c r="BM109" s="34">
        <f t="shared" si="98"/>
        <v>0.11425158868505765</v>
      </c>
      <c r="BN109" s="34">
        <f t="shared" si="98"/>
        <v>0.12250326252446894</v>
      </c>
      <c r="BO109" s="34">
        <f t="shared" ref="BO109:CH109" si="99">BO57/BO108</f>
        <v>0.13233554606122663</v>
      </c>
      <c r="BP109" s="34">
        <f t="shared" si="99"/>
        <v>0.13597987068283057</v>
      </c>
      <c r="BQ109" s="34">
        <f t="shared" si="99"/>
        <v>0.13489674776356492</v>
      </c>
      <c r="BR109" s="34">
        <f t="shared" si="99"/>
        <v>0.13545626992775561</v>
      </c>
      <c r="BS109" s="34">
        <f t="shared" si="99"/>
        <v>0.14058416450199285</v>
      </c>
      <c r="BT109" s="34">
        <f t="shared" si="99"/>
        <v>0.14597493586713062</v>
      </c>
      <c r="BU109" s="34">
        <f t="shared" si="99"/>
        <v>0.14429430572472596</v>
      </c>
      <c r="BV109" s="34">
        <f t="shared" si="99"/>
        <v>0.14067695806510738</v>
      </c>
      <c r="BW109" s="34">
        <f t="shared" si="99"/>
        <v>0.13526159237825977</v>
      </c>
      <c r="BX109" s="34">
        <f t="shared" si="99"/>
        <v>0.13370098128492233</v>
      </c>
      <c r="BY109" s="34">
        <f t="shared" si="99"/>
        <v>0.1335969707913057</v>
      </c>
      <c r="BZ109" s="34">
        <f t="shared" si="99"/>
        <v>0.13725836661130156</v>
      </c>
      <c r="CA109" s="34">
        <f t="shared" si="99"/>
        <v>0.14333027064606402</v>
      </c>
      <c r="CB109" s="34">
        <f t="shared" si="99"/>
        <v>0.14348289088697203</v>
      </c>
      <c r="CC109" s="34">
        <f t="shared" si="99"/>
        <v>0.14325495576155153</v>
      </c>
      <c r="CD109" s="34">
        <f t="shared" si="99"/>
        <v>0.14382133229617908</v>
      </c>
      <c r="CE109" s="34">
        <f t="shared" si="99"/>
        <v>0.14126841998395587</v>
      </c>
      <c r="CF109" s="34">
        <f t="shared" si="99"/>
        <v>0.14071515497429946</v>
      </c>
      <c r="CG109" s="34">
        <f t="shared" si="99"/>
        <v>0.14163611807833301</v>
      </c>
      <c r="CH109" s="34">
        <f t="shared" si="99"/>
        <v>0.14398917972790198</v>
      </c>
      <c r="CI109" s="34">
        <f t="shared" ref="CI109:CJ109" si="100">CI57/CI108</f>
        <v>0.146398792431988</v>
      </c>
      <c r="CJ109" s="34">
        <f t="shared" si="100"/>
        <v>0.15328757003016685</v>
      </c>
    </row>
    <row r="110" spans="1:90" x14ac:dyDescent="0.3"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</row>
    <row r="111" spans="1:90" s="19" customFormat="1" x14ac:dyDescent="0.3">
      <c r="B111" s="39" t="s">
        <v>124</v>
      </c>
      <c r="K111" s="19" t="s">
        <v>125</v>
      </c>
      <c r="R111" s="20" t="s">
        <v>126</v>
      </c>
      <c r="Z111" s="19" t="s">
        <v>127</v>
      </c>
      <c r="AG111" s="19" t="s">
        <v>128</v>
      </c>
      <c r="AO111" s="19" t="s">
        <v>129</v>
      </c>
      <c r="AV111" s="19" t="s">
        <v>149</v>
      </c>
      <c r="BC111" s="19" t="s">
        <v>144</v>
      </c>
      <c r="BK111" s="19" t="s">
        <v>150</v>
      </c>
      <c r="BR111" s="19" t="s">
        <v>155</v>
      </c>
      <c r="BY111" s="50" t="s">
        <v>151</v>
      </c>
      <c r="BZ111"/>
      <c r="CA111"/>
      <c r="CB111"/>
      <c r="CC111"/>
      <c r="CD111"/>
      <c r="CE111"/>
      <c r="CF111"/>
      <c r="CG111"/>
      <c r="CH111"/>
      <c r="CI111"/>
      <c r="CJ111"/>
    </row>
    <row r="131" spans="3:88" s="19" customFormat="1" x14ac:dyDescent="0.3">
      <c r="C131" s="19" t="s">
        <v>145</v>
      </c>
      <c r="K131" s="19" t="s">
        <v>146</v>
      </c>
      <c r="R131" s="19" t="s">
        <v>147</v>
      </c>
      <c r="Y131" s="19" t="s">
        <v>152</v>
      </c>
      <c r="AG131" s="19" t="s">
        <v>156</v>
      </c>
      <c r="AN131" s="19" t="s">
        <v>157</v>
      </c>
      <c r="AV131" s="19" t="s">
        <v>161</v>
      </c>
      <c r="BC131" s="19" t="s">
        <v>175</v>
      </c>
      <c r="BK131" s="19" t="s">
        <v>176</v>
      </c>
      <c r="BY131"/>
      <c r="BZ131"/>
      <c r="CA131"/>
      <c r="CB131"/>
      <c r="CC131"/>
      <c r="CD131"/>
      <c r="CE131"/>
      <c r="CF131"/>
      <c r="CG131"/>
      <c r="CH131"/>
      <c r="CI131"/>
      <c r="CJ131"/>
    </row>
  </sheetData>
  <mergeCells count="35">
    <mergeCell ref="A4:K4"/>
    <mergeCell ref="BS6:BV6"/>
    <mergeCell ref="CA6:CD6"/>
    <mergeCell ref="CK6:CK7"/>
    <mergeCell ref="CE6:CH6"/>
    <mergeCell ref="A107:BY107"/>
    <mergeCell ref="A102:BY102"/>
    <mergeCell ref="A103:BY103"/>
    <mergeCell ref="A104:BY104"/>
    <mergeCell ref="A105:BY105"/>
    <mergeCell ref="A106:BY106"/>
    <mergeCell ref="A101:BY101"/>
    <mergeCell ref="AQ6:AT6"/>
    <mergeCell ref="AU6:AX6"/>
    <mergeCell ref="AY6:BB6"/>
    <mergeCell ref="BC6:BF6"/>
    <mergeCell ref="BG6:BJ6"/>
    <mergeCell ref="BW6:BZ6"/>
    <mergeCell ref="AM6:AP6"/>
    <mergeCell ref="A1:BY1"/>
    <mergeCell ref="A2:BY2"/>
    <mergeCell ref="A3:BY3"/>
    <mergeCell ref="A6:A7"/>
    <mergeCell ref="B6:B7"/>
    <mergeCell ref="C6:F6"/>
    <mergeCell ref="G6:J6"/>
    <mergeCell ref="K6:N6"/>
    <mergeCell ref="O6:R6"/>
    <mergeCell ref="S6:V6"/>
    <mergeCell ref="W6:Z6"/>
    <mergeCell ref="AA6:AD6"/>
    <mergeCell ref="AE6:AH6"/>
    <mergeCell ref="BK6:BN6"/>
    <mergeCell ref="BO6:BR6"/>
    <mergeCell ref="AI6:AL6"/>
  </mergeCells>
  <phoneticPr fontId="1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HILLEL FRIDMAN</cp:lastModifiedBy>
  <dcterms:created xsi:type="dcterms:W3CDTF">2023-11-29T14:16:42Z</dcterms:created>
  <dcterms:modified xsi:type="dcterms:W3CDTF">2026-08-28T17:21:02Z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</Properties>
</file>