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6-2/"/>
    </mc:Choice>
  </mc:AlternateContent>
  <xr:revisionPtr revIDLastSave="4" documentId="8_{02514F07-C2F7-4228-B656-2496032B2FF6}" xr6:coauthVersionLast="47" xr6:coauthVersionMax="47" xr10:uidLastSave="{9AD88F1B-55BB-44D8-93B0-F0EFF3AC7E74}"/>
  <bookViews>
    <workbookView xWindow="-108" yWindow="-108" windowWidth="23256" windowHeight="12456" xr2:uid="{00000000-000D-0000-FFFF-FFFF00000000}"/>
  </bookViews>
  <sheets>
    <sheet name="Table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B59" i="1" l="1"/>
  <c r="CA59" i="1"/>
  <c r="BZ59" i="1"/>
  <c r="BY59" i="1"/>
  <c r="BX59" i="1"/>
  <c r="BW59" i="1"/>
  <c r="BV59" i="1"/>
  <c r="BU59" i="1"/>
  <c r="BT59" i="1"/>
  <c r="BS59" i="1"/>
  <c r="BR59" i="1"/>
  <c r="BQ59" i="1"/>
  <c r="BP59" i="1"/>
  <c r="BO59" i="1"/>
  <c r="BN59" i="1"/>
  <c r="BM59" i="1"/>
  <c r="BL59" i="1"/>
  <c r="BK59" i="1"/>
  <c r="BJ59" i="1"/>
  <c r="BI59" i="1"/>
  <c r="BH59" i="1"/>
  <c r="BG59" i="1"/>
  <c r="BF59" i="1"/>
  <c r="BE59" i="1"/>
  <c r="BD59" i="1"/>
  <c r="BC59" i="1"/>
  <c r="BB59" i="1"/>
  <c r="BA59" i="1"/>
  <c r="AZ59" i="1"/>
  <c r="AY59" i="1"/>
  <c r="AX59" i="1"/>
  <c r="AW59" i="1"/>
  <c r="CB58" i="1"/>
  <c r="CA58" i="1"/>
  <c r="BZ58" i="1"/>
  <c r="BY58" i="1"/>
  <c r="BX58" i="1"/>
  <c r="BW58" i="1"/>
  <c r="BV58" i="1"/>
  <c r="BU58" i="1"/>
  <c r="BT58" i="1"/>
  <c r="BS58" i="1"/>
  <c r="BR58" i="1"/>
  <c r="BQ58" i="1"/>
  <c r="BP58" i="1"/>
  <c r="BO58" i="1"/>
  <c r="BN58" i="1"/>
  <c r="BM58" i="1"/>
  <c r="BL58" i="1"/>
  <c r="BK58" i="1"/>
  <c r="BJ58" i="1"/>
  <c r="BI58" i="1"/>
  <c r="BH58" i="1"/>
  <c r="BG58" i="1"/>
  <c r="BF58" i="1"/>
  <c r="BE58" i="1"/>
  <c r="BD58" i="1"/>
  <c r="BC58" i="1"/>
  <c r="BB58" i="1"/>
  <c r="BA58" i="1"/>
  <c r="AZ58" i="1"/>
  <c r="AY58" i="1"/>
  <c r="AX58" i="1"/>
  <c r="AW58" i="1"/>
  <c r="CB57" i="1"/>
  <c r="CA57" i="1"/>
  <c r="BZ57" i="1"/>
  <c r="BY57" i="1"/>
  <c r="BX57" i="1"/>
  <c r="BW57" i="1"/>
  <c r="BV57" i="1"/>
  <c r="BU57" i="1"/>
  <c r="BT57" i="1"/>
  <c r="BS57" i="1"/>
  <c r="BR57" i="1"/>
  <c r="BQ57" i="1"/>
  <c r="BP57" i="1"/>
  <c r="BO57" i="1"/>
  <c r="BN57" i="1"/>
  <c r="BM57" i="1"/>
  <c r="BL57" i="1"/>
  <c r="BK57" i="1"/>
  <c r="BJ57" i="1"/>
  <c r="BI57" i="1"/>
  <c r="BH57" i="1"/>
  <c r="BG57" i="1"/>
  <c r="BF57" i="1"/>
  <c r="BE57" i="1"/>
  <c r="BD57" i="1"/>
  <c r="BC57" i="1"/>
  <c r="BB57" i="1"/>
  <c r="BA57" i="1"/>
  <c r="AZ57" i="1"/>
  <c r="AY57" i="1"/>
  <c r="AX57" i="1"/>
  <c r="AW57" i="1"/>
  <c r="AV57" i="1"/>
  <c r="AU57" i="1"/>
  <c r="AT57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CB56" i="1"/>
  <c r="CA56" i="1"/>
  <c r="BZ56" i="1"/>
  <c r="BY56" i="1"/>
  <c r="BX56" i="1"/>
  <c r="BW56" i="1"/>
  <c r="BV56" i="1"/>
  <c r="BU56" i="1"/>
  <c r="BT56" i="1"/>
  <c r="BS56" i="1"/>
  <c r="BR56" i="1"/>
  <c r="BQ56" i="1"/>
  <c r="BP56" i="1"/>
  <c r="BO56" i="1"/>
  <c r="BN56" i="1"/>
  <c r="BM56" i="1"/>
  <c r="BL56" i="1"/>
  <c r="BK56" i="1"/>
  <c r="BJ56" i="1"/>
  <c r="BI56" i="1"/>
  <c r="BH56" i="1"/>
  <c r="BG56" i="1"/>
  <c r="BF56" i="1"/>
  <c r="BE56" i="1"/>
  <c r="BD56" i="1"/>
  <c r="BC56" i="1"/>
  <c r="BB56" i="1"/>
  <c r="BA56" i="1"/>
  <c r="AZ56" i="1"/>
  <c r="AY56" i="1"/>
  <c r="AX56" i="1"/>
  <c r="AW56" i="1"/>
  <c r="CB55" i="1"/>
  <c r="CA55" i="1"/>
  <c r="BZ55" i="1"/>
  <c r="BY55" i="1"/>
  <c r="BX55" i="1"/>
  <c r="BW55" i="1"/>
  <c r="BV55" i="1"/>
  <c r="BU55" i="1"/>
  <c r="BT55" i="1"/>
  <c r="BS55" i="1"/>
  <c r="BR55" i="1"/>
  <c r="BQ55" i="1"/>
  <c r="BP55" i="1"/>
  <c r="BO55" i="1"/>
  <c r="BN55" i="1"/>
  <c r="BM55" i="1"/>
  <c r="BL55" i="1"/>
  <c r="BK55" i="1"/>
  <c r="BJ55" i="1"/>
  <c r="BI55" i="1"/>
  <c r="BH55" i="1"/>
  <c r="BG55" i="1"/>
  <c r="BF55" i="1"/>
  <c r="BE55" i="1"/>
  <c r="BD55" i="1"/>
  <c r="BC55" i="1"/>
  <c r="BB55" i="1"/>
  <c r="BA55" i="1"/>
  <c r="AZ55" i="1"/>
  <c r="AY55" i="1"/>
  <c r="AX55" i="1"/>
  <c r="AW55" i="1"/>
  <c r="CB54" i="1"/>
  <c r="CA54" i="1"/>
  <c r="BZ54" i="1"/>
  <c r="BY54" i="1"/>
  <c r="BX54" i="1"/>
  <c r="BW54" i="1"/>
  <c r="BV54" i="1"/>
  <c r="BU54" i="1"/>
  <c r="BT54" i="1"/>
  <c r="BS54" i="1"/>
  <c r="BR54" i="1"/>
  <c r="BQ54" i="1"/>
  <c r="BP54" i="1"/>
  <c r="BO54" i="1"/>
  <c r="BN54" i="1"/>
  <c r="BM54" i="1"/>
  <c r="BL54" i="1"/>
  <c r="BK54" i="1"/>
  <c r="BJ54" i="1"/>
  <c r="BI54" i="1"/>
  <c r="BH54" i="1"/>
  <c r="BG54" i="1"/>
  <c r="BF54" i="1"/>
  <c r="BE54" i="1"/>
  <c r="BD54" i="1"/>
  <c r="BC54" i="1"/>
  <c r="BB54" i="1"/>
  <c r="BA54" i="1"/>
  <c r="AZ54" i="1"/>
  <c r="AY54" i="1"/>
  <c r="AX54" i="1"/>
  <c r="AW54" i="1"/>
  <c r="AV54" i="1"/>
  <c r="CB52" i="1"/>
  <c r="CA52" i="1"/>
  <c r="BZ52" i="1"/>
  <c r="BY52" i="1"/>
  <c r="BX52" i="1"/>
  <c r="BW52" i="1"/>
  <c r="BV52" i="1"/>
  <c r="BU52" i="1"/>
  <c r="BT52" i="1"/>
  <c r="BS52" i="1"/>
  <c r="BR52" i="1"/>
  <c r="BQ52" i="1"/>
  <c r="BP52" i="1"/>
  <c r="BO52" i="1"/>
  <c r="BN52" i="1"/>
  <c r="BM52" i="1"/>
  <c r="BL52" i="1"/>
  <c r="BK52" i="1"/>
  <c r="BJ52" i="1"/>
  <c r="BI52" i="1"/>
  <c r="BH52" i="1"/>
  <c r="BG52" i="1"/>
  <c r="BF52" i="1"/>
  <c r="BE52" i="1"/>
  <c r="BD52" i="1"/>
  <c r="BC52" i="1"/>
  <c r="BB52" i="1"/>
  <c r="BA52" i="1"/>
  <c r="AZ52" i="1"/>
  <c r="AY52" i="1"/>
  <c r="AX52" i="1"/>
  <c r="AW52" i="1"/>
  <c r="AV52" i="1"/>
  <c r="AU52" i="1"/>
  <c r="AT52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B51" i="1"/>
  <c r="CA51" i="1"/>
  <c r="BZ51" i="1"/>
  <c r="BY51" i="1"/>
  <c r="BX51" i="1"/>
  <c r="BW51" i="1"/>
  <c r="BV51" i="1"/>
  <c r="BU51" i="1"/>
  <c r="BT51" i="1"/>
  <c r="BS51" i="1"/>
  <c r="BR51" i="1"/>
  <c r="BQ51" i="1"/>
  <c r="BP51" i="1"/>
  <c r="BO51" i="1"/>
  <c r="BN51" i="1"/>
  <c r="BM51" i="1"/>
  <c r="BL51" i="1"/>
  <c r="BK51" i="1"/>
  <c r="BJ51" i="1"/>
  <c r="BI51" i="1"/>
  <c r="BH51" i="1"/>
  <c r="BG51" i="1"/>
  <c r="BF51" i="1"/>
  <c r="BE51" i="1"/>
  <c r="BD51" i="1"/>
  <c r="BC51" i="1"/>
  <c r="BB51" i="1"/>
  <c r="BA51" i="1"/>
  <c r="AZ51" i="1"/>
  <c r="AY51" i="1"/>
  <c r="AX51" i="1"/>
  <c r="AW51" i="1"/>
  <c r="AV51" i="1"/>
  <c r="AU51" i="1"/>
  <c r="AT51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B50" i="1"/>
  <c r="CA50" i="1"/>
  <c r="BZ50" i="1"/>
  <c r="BY50" i="1"/>
  <c r="BX50" i="1"/>
  <c r="BW50" i="1"/>
  <c r="BV50" i="1"/>
  <c r="BU50" i="1"/>
  <c r="BT50" i="1"/>
  <c r="BS50" i="1"/>
  <c r="BR50" i="1"/>
  <c r="BQ50" i="1"/>
  <c r="BP50" i="1"/>
  <c r="BO50" i="1"/>
  <c r="BN50" i="1"/>
  <c r="BM50" i="1"/>
  <c r="BL50" i="1"/>
  <c r="BK50" i="1"/>
  <c r="BJ50" i="1"/>
  <c r="BI50" i="1"/>
  <c r="BH50" i="1"/>
  <c r="BG50" i="1"/>
  <c r="BF50" i="1"/>
  <c r="BE50" i="1"/>
  <c r="BD50" i="1"/>
  <c r="BC50" i="1"/>
  <c r="BB50" i="1"/>
  <c r="BA50" i="1"/>
  <c r="AZ50" i="1"/>
  <c r="AY50" i="1"/>
  <c r="AX50" i="1"/>
  <c r="AW50" i="1"/>
  <c r="AV50" i="1"/>
  <c r="AU50" i="1"/>
  <c r="AT50" i="1"/>
  <c r="AS50" i="1"/>
  <c r="AR50" i="1"/>
  <c r="AQ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B49" i="1"/>
  <c r="CA49" i="1"/>
  <c r="BZ49" i="1"/>
  <c r="BY49" i="1"/>
  <c r="BX49" i="1"/>
  <c r="BW49" i="1"/>
  <c r="BV49" i="1"/>
  <c r="BU49" i="1"/>
  <c r="BT49" i="1"/>
  <c r="BS49" i="1"/>
  <c r="BR49" i="1"/>
  <c r="BQ49" i="1"/>
  <c r="BP49" i="1"/>
  <c r="BO49" i="1"/>
  <c r="BN49" i="1"/>
  <c r="BM49" i="1"/>
  <c r="BL49" i="1"/>
  <c r="BK49" i="1"/>
  <c r="BJ49" i="1"/>
  <c r="BI49" i="1"/>
  <c r="BH49" i="1"/>
  <c r="BG49" i="1"/>
  <c r="BF49" i="1"/>
  <c r="BE49" i="1"/>
  <c r="BD49" i="1"/>
  <c r="BC49" i="1"/>
  <c r="BB49" i="1"/>
  <c r="BA49" i="1"/>
  <c r="AZ49" i="1"/>
  <c r="AY49" i="1"/>
  <c r="AX49" i="1"/>
  <c r="AW49" i="1"/>
  <c r="AV49" i="1"/>
  <c r="AU49" i="1"/>
  <c r="AT49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B48" i="1"/>
  <c r="CA48" i="1"/>
  <c r="BZ48" i="1"/>
  <c r="BY48" i="1"/>
  <c r="BX48" i="1"/>
  <c r="BW48" i="1"/>
  <c r="BV48" i="1"/>
  <c r="BU48" i="1"/>
  <c r="BT48" i="1"/>
  <c r="BS48" i="1"/>
  <c r="BR48" i="1"/>
  <c r="BQ48" i="1"/>
  <c r="BP48" i="1"/>
  <c r="BO48" i="1"/>
  <c r="BN48" i="1"/>
  <c r="BM48" i="1"/>
  <c r="BL48" i="1"/>
  <c r="BK48" i="1"/>
  <c r="BJ48" i="1"/>
  <c r="BI48" i="1"/>
  <c r="BH48" i="1"/>
  <c r="BG48" i="1"/>
  <c r="BF48" i="1"/>
  <c r="BE48" i="1"/>
  <c r="BD48" i="1"/>
  <c r="BC48" i="1"/>
  <c r="BB48" i="1"/>
  <c r="BA48" i="1"/>
  <c r="AZ48" i="1"/>
  <c r="AY48" i="1"/>
  <c r="AX48" i="1"/>
  <c r="AW48" i="1"/>
  <c r="AV48" i="1"/>
  <c r="AU48" i="1"/>
  <c r="AT48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B46" i="1"/>
  <c r="CA46" i="1"/>
  <c r="BZ46" i="1"/>
  <c r="BY46" i="1"/>
  <c r="BX46" i="1"/>
  <c r="BW46" i="1"/>
  <c r="BV46" i="1"/>
  <c r="BU46" i="1"/>
  <c r="BT46" i="1"/>
  <c r="BS46" i="1"/>
  <c r="BR46" i="1"/>
  <c r="BQ46" i="1"/>
  <c r="BP46" i="1"/>
  <c r="BO46" i="1"/>
  <c r="BN46" i="1"/>
  <c r="BM46" i="1"/>
  <c r="BL46" i="1"/>
  <c r="BK46" i="1"/>
  <c r="BJ46" i="1"/>
  <c r="BI46" i="1"/>
  <c r="BH46" i="1"/>
  <c r="BG46" i="1"/>
  <c r="BF46" i="1"/>
  <c r="BE46" i="1"/>
  <c r="BD46" i="1"/>
  <c r="BC46" i="1"/>
  <c r="BB46" i="1"/>
  <c r="BA46" i="1"/>
  <c r="AZ46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B45" i="1"/>
  <c r="CA45" i="1"/>
  <c r="BZ45" i="1"/>
  <c r="BY45" i="1"/>
  <c r="BX45" i="1"/>
  <c r="BW45" i="1"/>
  <c r="BV45" i="1"/>
  <c r="BU45" i="1"/>
  <c r="BT45" i="1"/>
  <c r="BS45" i="1"/>
  <c r="BR45" i="1"/>
  <c r="BQ45" i="1"/>
  <c r="BP45" i="1"/>
  <c r="BO45" i="1"/>
  <c r="BN45" i="1"/>
  <c r="BM45" i="1"/>
  <c r="BL45" i="1"/>
  <c r="BK45" i="1"/>
  <c r="BJ45" i="1"/>
  <c r="BI45" i="1"/>
  <c r="BH45" i="1"/>
  <c r="BG45" i="1"/>
  <c r="BF45" i="1"/>
  <c r="BE45" i="1"/>
  <c r="BD45" i="1"/>
  <c r="BC45" i="1"/>
  <c r="BB45" i="1"/>
  <c r="BA45" i="1"/>
  <c r="AZ45" i="1"/>
  <c r="AY45" i="1"/>
  <c r="AX45" i="1"/>
  <c r="AW45" i="1"/>
  <c r="AV45" i="1"/>
  <c r="AU45" i="1"/>
  <c r="AT45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B44" i="1"/>
  <c r="CA44" i="1"/>
  <c r="BZ44" i="1"/>
  <c r="BY44" i="1"/>
  <c r="BX44" i="1"/>
  <c r="BW44" i="1"/>
  <c r="BV44" i="1"/>
  <c r="BU44" i="1"/>
  <c r="BT44" i="1"/>
  <c r="BS44" i="1"/>
  <c r="BR44" i="1"/>
  <c r="BQ44" i="1"/>
  <c r="BP44" i="1"/>
  <c r="BO44" i="1"/>
  <c r="BN44" i="1"/>
  <c r="BM44" i="1"/>
  <c r="BL44" i="1"/>
  <c r="BK44" i="1"/>
  <c r="BJ44" i="1"/>
  <c r="BI44" i="1"/>
  <c r="BH44" i="1"/>
  <c r="BG44" i="1"/>
  <c r="BF44" i="1"/>
  <c r="BE44" i="1"/>
  <c r="BD44" i="1"/>
  <c r="BC44" i="1"/>
  <c r="BB44" i="1"/>
  <c r="BA44" i="1"/>
  <c r="AZ44" i="1"/>
  <c r="AY44" i="1"/>
  <c r="AX44" i="1"/>
  <c r="AW44" i="1"/>
  <c r="AV44" i="1"/>
  <c r="AU44" i="1"/>
  <c r="AT44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B42" i="1"/>
  <c r="CA42" i="1"/>
  <c r="BZ42" i="1"/>
  <c r="BY42" i="1"/>
  <c r="BX42" i="1"/>
  <c r="BW42" i="1"/>
  <c r="BV42" i="1"/>
  <c r="BU42" i="1"/>
  <c r="BT42" i="1"/>
  <c r="BS42" i="1"/>
  <c r="BR42" i="1"/>
  <c r="BQ42" i="1"/>
  <c r="BP42" i="1"/>
  <c r="BO42" i="1"/>
  <c r="BN42" i="1"/>
  <c r="BM42" i="1"/>
  <c r="BL42" i="1"/>
  <c r="BK42" i="1"/>
  <c r="BJ42" i="1"/>
  <c r="BI42" i="1"/>
  <c r="BH42" i="1"/>
  <c r="BG42" i="1"/>
  <c r="BF42" i="1"/>
  <c r="BE42" i="1"/>
  <c r="BD42" i="1"/>
  <c r="BC42" i="1"/>
  <c r="BB42" i="1"/>
  <c r="BA42" i="1"/>
  <c r="AZ42" i="1"/>
  <c r="AY42" i="1"/>
  <c r="AX42" i="1"/>
  <c r="AW42" i="1"/>
  <c r="AV42" i="1"/>
  <c r="AU42" i="1"/>
  <c r="AT42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CC40" i="1"/>
  <c r="CB40" i="1"/>
  <c r="CA40" i="1"/>
  <c r="BZ40" i="1"/>
  <c r="BY40" i="1"/>
  <c r="BX40" i="1"/>
  <c r="BW40" i="1"/>
  <c r="BV40" i="1"/>
  <c r="BU40" i="1"/>
  <c r="BT40" i="1"/>
  <c r="BS40" i="1"/>
  <c r="BR40" i="1"/>
  <c r="BQ40" i="1"/>
  <c r="BP40" i="1"/>
  <c r="BO40" i="1"/>
  <c r="BN40" i="1"/>
  <c r="BM40" i="1"/>
  <c r="BL40" i="1"/>
  <c r="BK40" i="1"/>
  <c r="BJ40" i="1"/>
  <c r="BI40" i="1"/>
  <c r="BH40" i="1"/>
  <c r="BG40" i="1"/>
  <c r="BF40" i="1"/>
  <c r="BE40" i="1"/>
  <c r="BD40" i="1"/>
  <c r="BC40" i="1"/>
  <c r="BB40" i="1"/>
  <c r="BA40" i="1"/>
  <c r="AZ40" i="1"/>
  <c r="AY40" i="1"/>
  <c r="AX40" i="1"/>
  <c r="AW40" i="1"/>
  <c r="AV40" i="1"/>
  <c r="AU40" i="1"/>
  <c r="AT40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</calcChain>
</file>

<file path=xl/sharedStrings.xml><?xml version="1.0" encoding="utf-8"?>
<sst xmlns="http://schemas.openxmlformats.org/spreadsheetml/2006/main" count="538" uniqueCount="182">
  <si>
    <t>Table 1.14. Gross Value Added of Domestic Corporate Business in Current Dollars and Gross Value Added of Nonfinancial Domestic Corporate Business in Current and Chained Dollars</t>
  </si>
  <si>
    <t>[Billions of dollars]</t>
  </si>
  <si>
    <t>Bureau of Economic Analysis</t>
  </si>
  <si>
    <t>Last Revised on: May 28, 2026 - Next Release Date June 25, 2026</t>
  </si>
  <si>
    <t>Line</t>
  </si>
  <si>
    <t/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</si>
  <si>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</si>
  <si>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</si>
  <si>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</si>
  <si>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</si>
  <si>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</si>
  <si>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</si>
  <si>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</si>
  <si>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</si>
  <si>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</si>
  <si>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</si>
  <si>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</si>
  <si>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</si>
  <si>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</si>
  <si>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</si>
  <si>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</si>
  <si>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</si>
  <si>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</si>
  <si>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</si>
  <si>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</si>
  <si>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</si>
  <si>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</si>
  <si>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</si>
  <si>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</si>
  <si>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</si>
  <si>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</si>
  <si>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</si>
  <si>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</si>
  <si>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</si>
  <si>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</si>
  <si>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</si>
  <si>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</si>
  <si>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</si>
  <si>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</si>
  <si>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</si>
  <si>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</si>
  <si>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</si>
  <si>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</si>
  <si>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</si>
  <si>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</si>
  <si>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</si>
  <si>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</si>
  <si>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</si>
  <si>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</si>
  <si>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</si>
  <si>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</si>
  <si>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</si>
  <si>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</si>
  <si>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</si>
  <si>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</si>
  <si>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</si>
  <si>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</si>
  <si>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</si>
  <si>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</si>
  <si>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</si>
  <si>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</si>
  <si>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</si>
  <si>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</si>
  <si>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</si>
  <si>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</si>
  <si>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</si>
  <si>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</si>
  <si>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</si>
  <si>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</si>
  <si>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</si>
  <si>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</si>
  <si>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</si>
  <si>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</si>
  <si>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</si>
  <si>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</si>
  <si>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</si>
  <si>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</si>
  <si>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</si>
  <si>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</si>
  <si>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</si>
  <si>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</si>
  <si>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</si>
  <si>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</si>
  <si>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</si>
  <si>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</si>
  <si>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1</t>
  </si>
  <si>
    <t xml:space="preserve">        Gross value added of corporate business1</t>
  </si>
  <si>
    <t>2</t>
  </si>
  <si>
    <t>Consumption of fixed capital</t>
  </si>
  <si>
    <t>3</t>
  </si>
  <si>
    <t>Net value added</t>
  </si>
  <si>
    <t>4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</si>
  <si>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</si>
  <si>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</si>
  <si>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</si>
  <si>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</si>
  <si>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</si>
  <si>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</si>
  <si>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</si>
  <si>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</si>
  <si>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</si>
  <si>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</si>
  <si>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</si>
  <si>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</si>
  <si>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</si>
  <si>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>11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</si>
  <si>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</si>
  <si>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</si>
  <si>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</si>
  <si>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</si>
  <si>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</si>
  <si>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</si>
  <si>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</si>
  <si>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</si>
  <si>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</si>
  <si>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</si>
  <si>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</si>
  <si>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</si>
  <si>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</si>
  <si>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</si>
  <si>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</si>
  <si>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</si>
  <si>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</si>
  <si>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</si>
  <si>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</si>
  <si>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</si>
  <si>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</si>
  <si>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</si>
  <si>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</si>
  <si>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</si>
  <si>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</si>
  <si>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</si>
  <si>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</si>
  <si>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Addenda: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</si>
  <si>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</si>
  <si>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</si>
  <si>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</si>
  <si>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</si>
  <si>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</si>
  <si>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</si>
  <si>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</si>
  <si>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</si>
  <si>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</si>
  <si>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</si>
  <si>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</si>
  <si>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</si>
  <si>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</si>
  <si>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</si>
  <si>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39</t>
  </si>
  <si>
    <t>40</t>
  </si>
  <si>
    <t xml:space="preserve">    Value added, in billions of chained (2017) dollars:</t>
  </si>
  <si>
    <t>41</t>
  </si>
  <si>
    <t xml:space="preserve">        Gross value added of nonfinancial corporate business2</t>
  </si>
  <si>
    <t>42</t>
  </si>
  <si>
    <t xml:space="preserve">            Consumption of fixed capital3</t>
  </si>
  <si>
    <t>43</t>
  </si>
  <si>
    <t xml:space="preserve">            Net value added4</t>
  </si>
  <si>
    <t>Legend / Footnotes:</t>
  </si>
  <si>
    <t>1. Estimates for financial corporate business and nonfinancial corporate business for 2000 and earlier periods are based on the 1987 Standard Industrial Classification (SIC); later estimates for these industries are based on the North American Industry Classification System (NAICS).</t>
  </si>
  <si>
    <t>2. The current-dollar gross value added is deflated using the gross value added chain-type price index for nonfinancial industries from the GDP-by-industry accounts. For periods when this price index is not available, the chain-type price index for GDP goods and structures is used.</t>
  </si>
  <si>
    <t>3. Chained-dollar consumption of fixed capital of nonfinancial corporate business is calculated as the product of the chain-type quantity index and the 2017 current-dollar value of the corresponding series, divided by 100.</t>
  </si>
  <si>
    <t>4. Chained-dollar net value added of nonfinancial corporate business is the difference between the gross product and the consumption of fixed capital.</t>
  </si>
  <si>
    <t>IVA Inventory valuation adjustment</t>
  </si>
  <si>
    <t>CCAdj Capital consumption adjustment</t>
  </si>
  <si>
    <t>Annual rate of turnover</t>
  </si>
  <si>
    <t>gross output</t>
  </si>
  <si>
    <t>circulating capital</t>
  </si>
  <si>
    <t>Investment in Fixed Capital (Table 4.7)</t>
  </si>
  <si>
    <t>annual change in circulating capital</t>
  </si>
  <si>
    <t>annual change in fixed capital</t>
  </si>
  <si>
    <t>annual change in circulating capital indexed</t>
  </si>
  <si>
    <t>annual change in fixed capital indexed</t>
  </si>
  <si>
    <t>personal consumption expenditures</t>
  </si>
  <si>
    <t>personal consumption expenditures goods</t>
  </si>
  <si>
    <t>annual change in personal  consumption expenditures</t>
  </si>
  <si>
    <t>annual change in total capital expenditures</t>
  </si>
  <si>
    <t>reduced to billions</t>
  </si>
  <si>
    <t>RETAIL SALES from 1992</t>
  </si>
  <si>
    <t>indexed</t>
  </si>
  <si>
    <t>annual change in total capital expenditures indexed</t>
  </si>
  <si>
    <t>fixed capital</t>
  </si>
  <si>
    <t>annual rate of 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</si>
</sst>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1"/>
      <color indexed="8"/>
      <name val="Aptos Narrow"/>
      <family val="2"/>
      <scheme val="minor"/>
    </font>
    <font>
      <b/>
      <sz val="11"/>
      <color indexed="9"/>
      <name val="Calibri"/>
      <family val="2"/>
    </font>
    <font>
      <b/>
      <sz val="14"/>
      <name val="Calibri"/>
      <family val="2"/>
    </font>
    <font>
      <sz val="13"/>
      <name val="Calibri"/>
      <family val="2"/>
    </font>
    <font>
      <b/>
      <sz val="11"/>
      <name val="Calibri"/>
      <family val="2"/>
    </font>
    <font>
      <i/>
      <sz val="11"/>
      <name val="Calibri"/>
      <family val="2"/>
    </font>
    <font>
      <b/>
      <i/>
      <sz val="15"/>
      <name val="Calibri"/>
      <family val="2"/>
    </font>
    <font>
      <sz val="11"/>
      <color rgb="FFFF0000"/>
      <name val="Aptos Narrow"/>
      <family val="2"/>
      <scheme val="minor"/>
    </font>
    <font>
      <b/>
      <sz val="9"/>
      <color rgb="FFFF0000"/>
      <name val="Segoe UI"/>
      <family val="2"/>
    </font>
    <font>
      <sz val="9"/>
      <color rgb="FFFF0000"/>
      <name val="Segoe UI"/>
      <family val="2"/>
    </font>
    <font>
      <b/>
      <sz val="8"/>
      <color rgb="FFFF0000"/>
      <name val="Segoe UI"/>
      <family val="2"/>
    </font>
    <font>
      <sz val="11"/>
      <color indexed="8"/>
      <name val="Aptos Narrow"/>
      <family val="2"/>
      <scheme val="minor"/>
    </font>
    <font>
      <sz val="11"/>
      <color rgb="FF00B050"/>
      <name val="Aptos Narrow"/>
      <family val="2"/>
      <scheme val="minor"/>
    </font>
    <font>
      <sz val="10"/>
      <color indexed="8"/>
      <name val="Aptos Narrow"/>
      <family val="2"/>
      <scheme val="minor"/>
    </font>
    <font>
      <sz val="11"/>
      <color theme="5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darkGray">
        <bgColor indexed="12"/>
      </patternFill>
    </fill>
    <fill>
      <patternFill patternType="solid">
        <fgColor rgb="FFFFFFFF"/>
        <bgColor indexed="64"/>
      </patternFill>
    </fill>
    <fill>
      <patternFill patternType="solid">
        <fgColor rgb="FFE7E5E5"/>
        <bgColor indexed="64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/>
    <xf numFmtId="2" fontId="7" fillId="0" borderId="0" xfId="0" applyNumberFormat="1" applyFont="1"/>
    <xf numFmtId="0" fontId="7" fillId="0" borderId="0" xfId="0" applyFont="1"/>
    <xf numFmtId="0" fontId="8" fillId="4" borderId="0" xfId="0" applyFont="1" applyFill="1" applyAlignment="1">
      <alignment horizontal="right" vertical="center"/>
    </xf>
    <xf numFmtId="4" fontId="8" fillId="4" borderId="0" xfId="0" applyNumberFormat="1" applyFont="1" applyFill="1" applyAlignment="1">
      <alignment horizontal="right" vertical="center"/>
    </xf>
    <xf numFmtId="0" fontId="9" fillId="4" borderId="0" xfId="0" applyFont="1" applyFill="1" applyAlignment="1">
      <alignment horizontal="right" vertical="center"/>
    </xf>
    <xf numFmtId="0" fontId="10" fillId="3" borderId="0" xfId="0" applyFont="1" applyFill="1" applyAlignment="1">
      <alignment horizontal="right" vertical="center"/>
    </xf>
    <xf numFmtId="4" fontId="10" fillId="3" borderId="0" xfId="0" applyNumberFormat="1" applyFont="1" applyFill="1" applyAlignment="1">
      <alignment horizontal="right" vertical="center"/>
    </xf>
    <xf numFmtId="1" fontId="7" fillId="0" borderId="0" xfId="0" applyNumberFormat="1" applyFont="1"/>
    <xf numFmtId="0" fontId="12" fillId="0" borderId="0" xfId="0" applyFont="1"/>
    <xf numFmtId="0" fontId="13" fillId="0" borderId="0" xfId="0" applyFont="1"/>
    <xf numFmtId="4" fontId="9" fillId="4" borderId="0" xfId="0" applyNumberFormat="1" applyFont="1" applyFill="1" applyAlignment="1">
      <alignment horizontal="right" vertical="center"/>
    </xf>
    <xf numFmtId="0" fontId="14" fillId="0" borderId="0" xfId="0" applyFont="1"/>
    <xf numFmtId="164" fontId="14" fillId="0" borderId="0" xfId="1" applyNumberFormat="1" applyFont="1"/>
    <xf numFmtId="0" fontId="2" fillId="0" borderId="0" xfId="0" applyFont="1"/>
    <xf numFmtId="0" fontId="0" fillId="0" borderId="0" xfId="0"/>
    <xf numFmtId="0" fontId="3" fillId="0" borderId="0" xfId="0" applyFont="1"/>
    <xf numFmtId="0" fontId="6" fillId="0" borderId="0" xfId="0" applyFont="1" applyAlignment="1">
      <alignment wrapText="1"/>
    </xf>
    <xf numFmtId="0" fontId="5" fillId="0" borderId="0" xfId="0" applyFont="1" applyAlignment="1">
      <alignment wrapText="1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circulating capital</c:v>
          </c:tx>
          <c:spPr>
            <a:ln w="190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cat>
            <c:strRef>
              <c:f>Table!$D$6:$CB$6</c:f>
              <c:strCache>
                <c:ptCount val="77"/>
                <c:pt idx="0">
                  <c:v>1948</c:v>
                </c:pt>
                <c:pt idx="1">
                  <c:v>1949</c:v>
                </c:pt>
                <c:pt idx="2">
                  <c:v>1950</c:v>
                </c:pt>
                <c:pt idx="3">
                  <c:v>1951</c:v>
                </c:pt>
                <c:pt idx="4">
                  <c:v>1952</c:v>
                </c:pt>
                <c:pt idx="5">
                  <c:v>1953</c:v>
                </c:pt>
                <c:pt idx="6">
                  <c:v>1954</c:v>
                </c:pt>
                <c:pt idx="7">
                  <c:v>1955</c:v>
                </c:pt>
                <c:pt idx="8">
                  <c:v>1956</c:v>
                </c:pt>
                <c:pt idx="9">
                  <c:v>1957</c:v>
                </c:pt>
                <c:pt idx="10">
                  <c:v>1958</c:v>
                </c:pt>
                <c:pt idx="11">
                  <c:v>1959</c:v>
                </c:pt>
                <c:pt idx="12">
                  <c:v>1960</c:v>
                </c:pt>
                <c:pt idx="13">
                  <c:v>1961</c:v>
                </c:pt>
                <c:pt idx="14">
                  <c:v>1962</c:v>
                </c:pt>
                <c:pt idx="15">
                  <c:v>1963</c:v>
                </c:pt>
                <c:pt idx="16">
                  <c:v>1964</c:v>
                </c:pt>
                <c:pt idx="17">
                  <c:v>1965</c:v>
                </c:pt>
                <c:pt idx="18">
                  <c:v>1966</c:v>
                </c:pt>
                <c:pt idx="19">
                  <c:v>1967</c:v>
                </c:pt>
                <c:pt idx="20">
                  <c:v>1968</c:v>
                </c:pt>
                <c:pt idx="21">
                  <c:v>1969</c:v>
                </c:pt>
                <c:pt idx="22">
                  <c:v>1970</c:v>
                </c:pt>
                <c:pt idx="23">
                  <c:v>1971</c:v>
                </c:pt>
                <c:pt idx="24">
                  <c:v>1972</c:v>
                </c:pt>
                <c:pt idx="25">
                  <c:v>1973</c:v>
                </c:pt>
                <c:pt idx="26">
                  <c:v>1974</c:v>
                </c:pt>
                <c:pt idx="27">
                  <c:v>1975</c:v>
                </c:pt>
                <c:pt idx="28">
                  <c:v>1976</c:v>
                </c:pt>
                <c:pt idx="29">
                  <c:v>1977</c:v>
                </c:pt>
                <c:pt idx="30">
                  <c:v>1978</c:v>
                </c:pt>
                <c:pt idx="31">
                  <c:v>1979</c:v>
                </c:pt>
                <c:pt idx="32">
                  <c:v>1980</c:v>
                </c:pt>
                <c:pt idx="33">
                  <c:v>1981</c:v>
                </c:pt>
                <c:pt idx="34">
                  <c:v>1982</c:v>
                </c:pt>
                <c:pt idx="35">
                  <c:v>1983</c:v>
                </c:pt>
                <c:pt idx="36">
                  <c:v>1984</c:v>
                </c:pt>
                <c:pt idx="37">
                  <c:v>1985</c:v>
                </c:pt>
                <c:pt idx="38">
                  <c:v>1986</c:v>
                </c:pt>
                <c:pt idx="39">
                  <c:v>1987</c:v>
                </c:pt>
                <c:pt idx="40">
                  <c:v>1988</c:v>
                </c:pt>
                <c:pt idx="41">
                  <c:v>1989</c:v>
                </c:pt>
                <c:pt idx="42">
                  <c:v>1990</c:v>
                </c:pt>
                <c:pt idx="43">
                  <c:v>1991</c:v>
                </c:pt>
                <c:pt idx="44">
                  <c:v>1992</c:v>
                </c:pt>
                <c:pt idx="45">
                  <c:v>1993</c:v>
                </c:pt>
                <c:pt idx="46">
                  <c:v>1994</c:v>
                </c:pt>
                <c:pt idx="47">
                  <c:v>1995</c:v>
                </c:pt>
                <c:pt idx="48">
                  <c:v>1996</c:v>
                </c:pt>
                <c:pt idx="49">
                  <c:v>1997</c:v>
                </c:pt>
                <c:pt idx="50">
                  <c:v>1998</c:v>
                </c:pt>
                <c:pt idx="51">
                  <c:v>1999</c:v>
                </c:pt>
                <c:pt idx="52">
                  <c:v>2000</c:v>
                </c:pt>
                <c:pt idx="53">
                  <c:v>2001</c:v>
                </c:pt>
                <c:pt idx="54">
                  <c:v>2002</c:v>
                </c:pt>
                <c:pt idx="55">
                  <c:v>2003</c:v>
                </c:pt>
                <c:pt idx="56">
                  <c:v>2004</c:v>
                </c:pt>
                <c:pt idx="57">
                  <c:v>2005</c:v>
                </c:pt>
                <c:pt idx="58">
                  <c:v>2006</c:v>
                </c:pt>
                <c:pt idx="59">
                  <c:v>2007</c:v>
                </c:pt>
                <c:pt idx="60">
                  <c:v>2008</c:v>
                </c:pt>
                <c:pt idx="61">
                  <c:v>2009</c:v>
                </c:pt>
                <c:pt idx="62">
                  <c:v>2010</c:v>
                </c:pt>
                <c:pt idx="63">
                  <c:v>2011</c:v>
                </c:pt>
                <c:pt idx="64">
                  <c:v>2012</c:v>
                </c:pt>
                <c:pt idx="65">
                  <c:v>2013</c:v>
                </c:pt>
                <c:pt idx="66">
                  <c:v>2014</c:v>
                </c:pt>
                <c:pt idx="67">
                  <c:v>2015</c:v>
                </c:pt>
                <c:pt idx="68">
                  <c:v>2016</c:v>
                </c:pt>
                <c:pt idx="69">
                  <c:v>2017</c:v>
                </c:pt>
                <c:pt idx="70">
                  <c:v>2018</c:v>
                </c:pt>
                <c:pt idx="71">
                  <c:v>2019</c:v>
                </c:pt>
                <c:pt idx="72">
                  <c:v>2020</c:v>
                </c:pt>
                <c:pt idx="73">
                  <c:v>2021</c:v>
                </c:pt>
                <c:pt idx="74">
                  <c:v>2022</c:v>
                </c:pt>
                <c:pt idx="75">
                  <c:v>2023</c:v>
                </c:pt>
                <c:pt idx="76">
                  <c:v>2024</c:v>
                </c:pt>
              </c:strCache>
            </c:strRef>
          </c:cat>
          <c:val>
            <c:numRef>
              <c:f>Table!$D$49:$CB$49</c:f>
              <c:numCache>
                <c:formatCode>General</c:formatCode>
                <c:ptCount val="77"/>
                <c:pt idx="0">
                  <c:v>100.00050293059427</c:v>
                </c:pt>
                <c:pt idx="1">
                  <c:v>-22.467475413846362</c:v>
                </c:pt>
                <c:pt idx="2">
                  <c:v>90.35971537201408</c:v>
                </c:pt>
                <c:pt idx="3">
                  <c:v>130.66063613507126</c:v>
                </c:pt>
                <c:pt idx="4">
                  <c:v>58.162253730638803</c:v>
                </c:pt>
                <c:pt idx="5">
                  <c:v>72.622331895557181</c:v>
                </c:pt>
                <c:pt idx="6">
                  <c:v>-18.547238671709273</c:v>
                </c:pt>
                <c:pt idx="7">
                  <c:v>125.90432977719543</c:v>
                </c:pt>
                <c:pt idx="8">
                  <c:v>97.804897664496778</c:v>
                </c:pt>
                <c:pt idx="9">
                  <c:v>68.835669898804241</c:v>
                </c:pt>
                <c:pt idx="10">
                  <c:v>-33.977511704453704</c:v>
                </c:pt>
                <c:pt idx="11">
                  <c:v>144.92193016606348</c:v>
                </c:pt>
                <c:pt idx="12">
                  <c:v>69.950920769350418</c:v>
                </c:pt>
                <c:pt idx="13">
                  <c:v>44.919456868609842</c:v>
                </c:pt>
                <c:pt idx="14">
                  <c:v>139.54678804795446</c:v>
                </c:pt>
                <c:pt idx="15">
                  <c:v>110.1268916557117</c:v>
                </c:pt>
                <c:pt idx="16">
                  <c:v>142.97104662290261</c:v>
                </c:pt>
                <c:pt idx="17">
                  <c:v>187.84222937300254</c:v>
                </c:pt>
                <c:pt idx="18">
                  <c:v>221.18291772159557</c:v>
                </c:pt>
                <c:pt idx="19">
                  <c:v>139.80205609366701</c:v>
                </c:pt>
                <c:pt idx="20">
                  <c:v>268.23467514422202</c:v>
                </c:pt>
                <c:pt idx="21">
                  <c:v>260.98765795395639</c:v>
                </c:pt>
                <c:pt idx="22">
                  <c:v>137.09023639660415</c:v>
                </c:pt>
                <c:pt idx="23">
                  <c:v>233.97363042979495</c:v>
                </c:pt>
                <c:pt idx="24">
                  <c:v>354.52335179163498</c:v>
                </c:pt>
                <c:pt idx="25">
                  <c:v>447.00781480154859</c:v>
                </c:pt>
                <c:pt idx="26">
                  <c:v>313.13141013709236</c:v>
                </c:pt>
                <c:pt idx="27">
                  <c:v>384.32343215719504</c:v>
                </c:pt>
                <c:pt idx="28">
                  <c:v>613.46265861349866</c:v>
                </c:pt>
                <c:pt idx="29">
                  <c:v>699.98846801299192</c:v>
                </c:pt>
                <c:pt idx="30">
                  <c:v>852.304675883556</c:v>
                </c:pt>
                <c:pt idx="31">
                  <c:v>808.77183863801315</c:v>
                </c:pt>
                <c:pt idx="32">
                  <c:v>706.41687837855784</c:v>
                </c:pt>
                <c:pt idx="33">
                  <c:v>1172.4856091346899</c:v>
                </c:pt>
                <c:pt idx="34">
                  <c:v>436.57576807246301</c:v>
                </c:pt>
                <c:pt idx="35">
                  <c:v>686.01112343925854</c:v>
                </c:pt>
                <c:pt idx="36">
                  <c:v>1280.907980821926</c:v>
                </c:pt>
                <c:pt idx="37">
                  <c:v>882.21725482365787</c:v>
                </c:pt>
                <c:pt idx="38">
                  <c:v>697.05336583201699</c:v>
                </c:pt>
                <c:pt idx="39">
                  <c:v>886.50861663560295</c:v>
                </c:pt>
                <c:pt idx="40">
                  <c:v>1245.0235426244906</c:v>
                </c:pt>
                <c:pt idx="41">
                  <c:v>903.70423513080596</c:v>
                </c:pt>
                <c:pt idx="42">
                  <c:v>844.37996829954307</c:v>
                </c:pt>
                <c:pt idx="43">
                  <c:v>471.35090709308099</c:v>
                </c:pt>
                <c:pt idx="44">
                  <c:v>848.49853120409898</c:v>
                </c:pt>
                <c:pt idx="45">
                  <c:v>813.48144711422185</c:v>
                </c:pt>
                <c:pt idx="46">
                  <c:v>1451.160456271049</c:v>
                </c:pt>
                <c:pt idx="47">
                  <c:v>1127.0752355269067</c:v>
                </c:pt>
                <c:pt idx="48">
                  <c:v>1371.079396072395</c:v>
                </c:pt>
                <c:pt idx="49">
                  <c:v>1688.6225271500271</c:v>
                </c:pt>
                <c:pt idx="50">
                  <c:v>1647.570329327659</c:v>
                </c:pt>
                <c:pt idx="51">
                  <c:v>1734.1188439606312</c:v>
                </c:pt>
                <c:pt idx="52">
                  <c:v>1882.5782400582423</c:v>
                </c:pt>
                <c:pt idx="53">
                  <c:v>0.98622096284020211</c:v>
                </c:pt>
                <c:pt idx="54">
                  <c:v>355.52790551403609</c:v>
                </c:pt>
                <c:pt idx="55">
                  <c:v>992.234062011231</c:v>
                </c:pt>
                <c:pt idx="56">
                  <c:v>1961.6365059052962</c:v>
                </c:pt>
                <c:pt idx="57">
                  <c:v>2041.4929143001696</c:v>
                </c:pt>
                <c:pt idx="58">
                  <c:v>2365.298478973657</c:v>
                </c:pt>
                <c:pt idx="59">
                  <c:v>1410.0329263329977</c:v>
                </c:pt>
                <c:pt idx="60">
                  <c:v>293.77037775793809</c:v>
                </c:pt>
                <c:pt idx="61">
                  <c:v>-1583.4744664100135</c:v>
                </c:pt>
                <c:pt idx="62">
                  <c:v>1286.9603985892827</c:v>
                </c:pt>
                <c:pt idx="63">
                  <c:v>1691.2170427101223</c:v>
                </c:pt>
                <c:pt idx="64">
                  <c:v>2308.6575322184895</c:v>
                </c:pt>
                <c:pt idx="65">
                  <c:v>1729.1585577479143</c:v>
                </c:pt>
                <c:pt idx="66">
                  <c:v>2384.2106439642057</c:v>
                </c:pt>
                <c:pt idx="67">
                  <c:v>2484.6444278140866</c:v>
                </c:pt>
                <c:pt idx="68">
                  <c:v>1017.6910405745328</c:v>
                </c:pt>
                <c:pt idx="69">
                  <c:v>2577.1452721836708</c:v>
                </c:pt>
                <c:pt idx="70">
                  <c:v>3088.9352505860502</c:v>
                </c:pt>
                <c:pt idx="71">
                  <c:v>2896.2710664367773</c:v>
                </c:pt>
                <c:pt idx="72">
                  <c:v>-1715.8996323531551</c:v>
                </c:pt>
                <c:pt idx="73">
                  <c:v>7542.1658821612082</c:v>
                </c:pt>
                <c:pt idx="74">
                  <c:v>7605.0718116469225</c:v>
                </c:pt>
                <c:pt idx="75">
                  <c:v>4437.4795345100329</c:v>
                </c:pt>
                <c:pt idx="76">
                  <c:v>4229.3998440886062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02F-45D8-A8F9-A75B7EA6E845}"/>
            </c:ext>
          </c:extLst>
        </c:ser>
        <c:ser>
          <c:idx val="1"/>
          <c:order val="1"/>
          <c:tx>
            <c:v>fixed capital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Table!$D$6:$CB$6</c:f>
              <c:strCache>
                <c:ptCount val="77"/>
                <c:pt idx="0">
                  <c:v>1948</c:v>
                </c:pt>
                <c:pt idx="1">
                  <c:v>1949</c:v>
                </c:pt>
                <c:pt idx="2">
                  <c:v>1950</c:v>
                </c:pt>
                <c:pt idx="3">
                  <c:v>1951</c:v>
                </c:pt>
                <c:pt idx="4">
                  <c:v>1952</c:v>
                </c:pt>
                <c:pt idx="5">
                  <c:v>1953</c:v>
                </c:pt>
                <c:pt idx="6">
                  <c:v>1954</c:v>
                </c:pt>
                <c:pt idx="7">
                  <c:v>1955</c:v>
                </c:pt>
                <c:pt idx="8">
                  <c:v>1956</c:v>
                </c:pt>
                <c:pt idx="9">
                  <c:v>1957</c:v>
                </c:pt>
                <c:pt idx="10">
                  <c:v>1958</c:v>
                </c:pt>
                <c:pt idx="11">
                  <c:v>1959</c:v>
                </c:pt>
                <c:pt idx="12">
                  <c:v>1960</c:v>
                </c:pt>
                <c:pt idx="13">
                  <c:v>1961</c:v>
                </c:pt>
                <c:pt idx="14">
                  <c:v>1962</c:v>
                </c:pt>
                <c:pt idx="15">
                  <c:v>1963</c:v>
                </c:pt>
                <c:pt idx="16">
                  <c:v>1964</c:v>
                </c:pt>
                <c:pt idx="17">
                  <c:v>1965</c:v>
                </c:pt>
                <c:pt idx="18">
                  <c:v>1966</c:v>
                </c:pt>
                <c:pt idx="19">
                  <c:v>1967</c:v>
                </c:pt>
                <c:pt idx="20">
                  <c:v>1968</c:v>
                </c:pt>
                <c:pt idx="21">
                  <c:v>1969</c:v>
                </c:pt>
                <c:pt idx="22">
                  <c:v>1970</c:v>
                </c:pt>
                <c:pt idx="23">
                  <c:v>1971</c:v>
                </c:pt>
                <c:pt idx="24">
                  <c:v>1972</c:v>
                </c:pt>
                <c:pt idx="25">
                  <c:v>1973</c:v>
                </c:pt>
                <c:pt idx="26">
                  <c:v>1974</c:v>
                </c:pt>
                <c:pt idx="27">
                  <c:v>1975</c:v>
                </c:pt>
                <c:pt idx="28">
                  <c:v>1976</c:v>
                </c:pt>
                <c:pt idx="29">
                  <c:v>1977</c:v>
                </c:pt>
                <c:pt idx="30">
                  <c:v>1978</c:v>
                </c:pt>
                <c:pt idx="31">
                  <c:v>1979</c:v>
                </c:pt>
                <c:pt idx="32">
                  <c:v>1980</c:v>
                </c:pt>
                <c:pt idx="33">
                  <c:v>1981</c:v>
                </c:pt>
                <c:pt idx="34">
                  <c:v>1982</c:v>
                </c:pt>
                <c:pt idx="35">
                  <c:v>1983</c:v>
                </c:pt>
                <c:pt idx="36">
                  <c:v>1984</c:v>
                </c:pt>
                <c:pt idx="37">
                  <c:v>1985</c:v>
                </c:pt>
                <c:pt idx="38">
                  <c:v>1986</c:v>
                </c:pt>
                <c:pt idx="39">
                  <c:v>1987</c:v>
                </c:pt>
                <c:pt idx="40">
                  <c:v>1988</c:v>
                </c:pt>
                <c:pt idx="41">
                  <c:v>1989</c:v>
                </c:pt>
                <c:pt idx="42">
                  <c:v>1990</c:v>
                </c:pt>
                <c:pt idx="43">
                  <c:v>1991</c:v>
                </c:pt>
                <c:pt idx="44">
                  <c:v>1992</c:v>
                </c:pt>
                <c:pt idx="45">
                  <c:v>1993</c:v>
                </c:pt>
                <c:pt idx="46">
                  <c:v>1994</c:v>
                </c:pt>
                <c:pt idx="47">
                  <c:v>1995</c:v>
                </c:pt>
                <c:pt idx="48">
                  <c:v>1996</c:v>
                </c:pt>
                <c:pt idx="49">
                  <c:v>1997</c:v>
                </c:pt>
                <c:pt idx="50">
                  <c:v>1998</c:v>
                </c:pt>
                <c:pt idx="51">
                  <c:v>1999</c:v>
                </c:pt>
                <c:pt idx="52">
                  <c:v>2000</c:v>
                </c:pt>
                <c:pt idx="53">
                  <c:v>2001</c:v>
                </c:pt>
                <c:pt idx="54">
                  <c:v>2002</c:v>
                </c:pt>
                <c:pt idx="55">
                  <c:v>2003</c:v>
                </c:pt>
                <c:pt idx="56">
                  <c:v>2004</c:v>
                </c:pt>
                <c:pt idx="57">
                  <c:v>2005</c:v>
                </c:pt>
                <c:pt idx="58">
                  <c:v>2006</c:v>
                </c:pt>
                <c:pt idx="59">
                  <c:v>2007</c:v>
                </c:pt>
                <c:pt idx="60">
                  <c:v>2008</c:v>
                </c:pt>
                <c:pt idx="61">
                  <c:v>2009</c:v>
                </c:pt>
                <c:pt idx="62">
                  <c:v>2010</c:v>
                </c:pt>
                <c:pt idx="63">
                  <c:v>2011</c:v>
                </c:pt>
                <c:pt idx="64">
                  <c:v>2012</c:v>
                </c:pt>
                <c:pt idx="65">
                  <c:v>2013</c:v>
                </c:pt>
                <c:pt idx="66">
                  <c:v>2014</c:v>
                </c:pt>
                <c:pt idx="67">
                  <c:v>2015</c:v>
                </c:pt>
                <c:pt idx="68">
                  <c:v>2016</c:v>
                </c:pt>
                <c:pt idx="69">
                  <c:v>2017</c:v>
                </c:pt>
                <c:pt idx="70">
                  <c:v>2018</c:v>
                </c:pt>
                <c:pt idx="71">
                  <c:v>2019</c:v>
                </c:pt>
                <c:pt idx="72">
                  <c:v>2020</c:v>
                </c:pt>
                <c:pt idx="73">
                  <c:v>2021</c:v>
                </c:pt>
                <c:pt idx="74">
                  <c:v>2022</c:v>
                </c:pt>
                <c:pt idx="75">
                  <c:v>2023</c:v>
                </c:pt>
                <c:pt idx="76">
                  <c:v>2024</c:v>
                </c:pt>
              </c:strCache>
            </c:strRef>
          </c:cat>
          <c:val>
            <c:numRef>
              <c:f>Table!$D$50:$CB$50</c:f>
              <c:numCache>
                <c:formatCode>General</c:formatCode>
                <c:ptCount val="77"/>
                <c:pt idx="0">
                  <c:v>100</c:v>
                </c:pt>
                <c:pt idx="1">
                  <c:v>-84.999999999999972</c:v>
                </c:pt>
                <c:pt idx="2">
                  <c:v>84.999999999999972</c:v>
                </c:pt>
                <c:pt idx="3">
                  <c:v>194.99999999999994</c:v>
                </c:pt>
                <c:pt idx="4">
                  <c:v>80.000000000000071</c:v>
                </c:pt>
                <c:pt idx="5">
                  <c:v>125</c:v>
                </c:pt>
                <c:pt idx="6">
                  <c:v>-25</c:v>
                </c:pt>
                <c:pt idx="7">
                  <c:v>125</c:v>
                </c:pt>
                <c:pt idx="8">
                  <c:v>320.00000000000011</c:v>
                </c:pt>
                <c:pt idx="9">
                  <c:v>150</c:v>
                </c:pt>
                <c:pt idx="10">
                  <c:v>-220.00000000000028</c:v>
                </c:pt>
                <c:pt idx="11">
                  <c:v>130.00000000000006</c:v>
                </c:pt>
                <c:pt idx="12">
                  <c:v>160.00000000000014</c:v>
                </c:pt>
                <c:pt idx="13">
                  <c:v>0</c:v>
                </c:pt>
                <c:pt idx="14">
                  <c:v>155.00000000000006</c:v>
                </c:pt>
                <c:pt idx="15">
                  <c:v>125</c:v>
                </c:pt>
                <c:pt idx="16">
                  <c:v>269.99999999999994</c:v>
                </c:pt>
                <c:pt idx="17">
                  <c:v>500</c:v>
                </c:pt>
                <c:pt idx="18">
                  <c:v>494.99999999999994</c:v>
                </c:pt>
                <c:pt idx="19">
                  <c:v>95.000000000000284</c:v>
                </c:pt>
                <c:pt idx="20">
                  <c:v>334.99999999999943</c:v>
                </c:pt>
                <c:pt idx="21">
                  <c:v>445.00000000000028</c:v>
                </c:pt>
                <c:pt idx="22">
                  <c:v>114.99999999999986</c:v>
                </c:pt>
                <c:pt idx="23">
                  <c:v>135.00000000000014</c:v>
                </c:pt>
                <c:pt idx="24">
                  <c:v>639.99999999999989</c:v>
                </c:pt>
                <c:pt idx="25">
                  <c:v>905.00000000000045</c:v>
                </c:pt>
                <c:pt idx="26">
                  <c:v>800</c:v>
                </c:pt>
                <c:pt idx="27">
                  <c:v>139.99999999999915</c:v>
                </c:pt>
                <c:pt idx="28">
                  <c:v>845.00000000000023</c:v>
                </c:pt>
                <c:pt idx="29">
                  <c:v>1540.0000000000005</c:v>
                </c:pt>
                <c:pt idx="30">
                  <c:v>1959.9999999999995</c:v>
                </c:pt>
                <c:pt idx="31">
                  <c:v>2075.0000000000014</c:v>
                </c:pt>
                <c:pt idx="32">
                  <c:v>1214.9999999999977</c:v>
                </c:pt>
                <c:pt idx="33">
                  <c:v>2125</c:v>
                </c:pt>
                <c:pt idx="34">
                  <c:v>245.00000000000171</c:v>
                </c:pt>
                <c:pt idx="35">
                  <c:v>-105.00000000000114</c:v>
                </c:pt>
                <c:pt idx="36">
                  <c:v>2930.0000000000009</c:v>
                </c:pt>
                <c:pt idx="37">
                  <c:v>1344.9999999999989</c:v>
                </c:pt>
                <c:pt idx="38">
                  <c:v>-565.00000000000057</c:v>
                </c:pt>
                <c:pt idx="39">
                  <c:v>25</c:v>
                </c:pt>
                <c:pt idx="40">
                  <c:v>1325</c:v>
                </c:pt>
                <c:pt idx="41">
                  <c:v>1855.0000000000011</c:v>
                </c:pt>
                <c:pt idx="42">
                  <c:v>1960.0000000000023</c:v>
                </c:pt>
                <c:pt idx="43">
                  <c:v>-270.00000000000455</c:v>
                </c:pt>
                <c:pt idx="44">
                  <c:v>875</c:v>
                </c:pt>
                <c:pt idx="45">
                  <c:v>2295.0000000000045</c:v>
                </c:pt>
                <c:pt idx="46">
                  <c:v>2584.9999999999964</c:v>
                </c:pt>
                <c:pt idx="47">
                  <c:v>4280.0000000000009</c:v>
                </c:pt>
                <c:pt idx="48">
                  <c:v>3214.9999999999977</c:v>
                </c:pt>
                <c:pt idx="49">
                  <c:v>3700</c:v>
                </c:pt>
                <c:pt idx="50">
                  <c:v>2780.0000000000009</c:v>
                </c:pt>
                <c:pt idx="51">
                  <c:v>3755.0000000000009</c:v>
                </c:pt>
                <c:pt idx="52">
                  <c:v>4960.0000000000018</c:v>
                </c:pt>
                <c:pt idx="53">
                  <c:v>-1945.0000000000045</c:v>
                </c:pt>
                <c:pt idx="54">
                  <c:v>-5689.9999999999982</c:v>
                </c:pt>
                <c:pt idx="55">
                  <c:v>869.99999999999886</c:v>
                </c:pt>
                <c:pt idx="56">
                  <c:v>3169.9999999999991</c:v>
                </c:pt>
                <c:pt idx="57">
                  <c:v>6270.0000000000045</c:v>
                </c:pt>
                <c:pt idx="58">
                  <c:v>6404.9999999999955</c:v>
                </c:pt>
                <c:pt idx="59">
                  <c:v>5014.9999999999982</c:v>
                </c:pt>
                <c:pt idx="60">
                  <c:v>2225</c:v>
                </c:pt>
                <c:pt idx="61">
                  <c:v>-11544.999999999993</c:v>
                </c:pt>
                <c:pt idx="62">
                  <c:v>3369.9999999999932</c:v>
                </c:pt>
                <c:pt idx="63">
                  <c:v>7015.0000000000091</c:v>
                </c:pt>
                <c:pt idx="64">
                  <c:v>6979.9999999999955</c:v>
                </c:pt>
                <c:pt idx="65">
                  <c:v>2085.0000000000023</c:v>
                </c:pt>
                <c:pt idx="66">
                  <c:v>8544.9999999999927</c:v>
                </c:pt>
                <c:pt idx="67">
                  <c:v>740.00000000000909</c:v>
                </c:pt>
                <c:pt idx="68">
                  <c:v>679.99999999999545</c:v>
                </c:pt>
                <c:pt idx="69">
                  <c:v>4635.0000000000018</c:v>
                </c:pt>
                <c:pt idx="70">
                  <c:v>7979.9999999999955</c:v>
                </c:pt>
                <c:pt idx="71">
                  <c:v>2014.9999999999977</c:v>
                </c:pt>
                <c:pt idx="72">
                  <c:v>-4094.9999999999932</c:v>
                </c:pt>
                <c:pt idx="73">
                  <c:v>9749.9999999999891</c:v>
                </c:pt>
                <c:pt idx="74">
                  <c:v>15245.000000000004</c:v>
                </c:pt>
                <c:pt idx="75">
                  <c:v>12520.000000000004</c:v>
                </c:pt>
                <c:pt idx="76">
                  <c:v>5434.9999999999909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02F-45D8-A8F9-A75B7EA6E845}"/>
            </c:ext>
          </c:extLst>
        </c:ser>
        <c:ser>
          <c:idx val="2"/>
          <c:order val="2"/>
          <c:tx>
            <c:v>personal consumption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Table!$D$6:$CB$6</c:f>
              <c:strCache>
                <c:ptCount val="77"/>
                <c:pt idx="0">
                  <c:v>1948</c:v>
                </c:pt>
                <c:pt idx="1">
                  <c:v>1949</c:v>
                </c:pt>
                <c:pt idx="2">
                  <c:v>1950</c:v>
                </c:pt>
                <c:pt idx="3">
                  <c:v>1951</c:v>
                </c:pt>
                <c:pt idx="4">
                  <c:v>1952</c:v>
                </c:pt>
                <c:pt idx="5">
                  <c:v>1953</c:v>
                </c:pt>
                <c:pt idx="6">
                  <c:v>1954</c:v>
                </c:pt>
                <c:pt idx="7">
                  <c:v>1955</c:v>
                </c:pt>
                <c:pt idx="8">
                  <c:v>1956</c:v>
                </c:pt>
                <c:pt idx="9">
                  <c:v>1957</c:v>
                </c:pt>
                <c:pt idx="10">
                  <c:v>1958</c:v>
                </c:pt>
                <c:pt idx="11">
                  <c:v>1959</c:v>
                </c:pt>
                <c:pt idx="12">
                  <c:v>1960</c:v>
                </c:pt>
                <c:pt idx="13">
                  <c:v>1961</c:v>
                </c:pt>
                <c:pt idx="14">
                  <c:v>1962</c:v>
                </c:pt>
                <c:pt idx="15">
                  <c:v>1963</c:v>
                </c:pt>
                <c:pt idx="16">
                  <c:v>1964</c:v>
                </c:pt>
                <c:pt idx="17">
                  <c:v>1965</c:v>
                </c:pt>
                <c:pt idx="18">
                  <c:v>1966</c:v>
                </c:pt>
                <c:pt idx="19">
                  <c:v>1967</c:v>
                </c:pt>
                <c:pt idx="20">
                  <c:v>1968</c:v>
                </c:pt>
                <c:pt idx="21">
                  <c:v>1969</c:v>
                </c:pt>
                <c:pt idx="22">
                  <c:v>1970</c:v>
                </c:pt>
                <c:pt idx="23">
                  <c:v>1971</c:v>
                </c:pt>
                <c:pt idx="24">
                  <c:v>1972</c:v>
                </c:pt>
                <c:pt idx="25">
                  <c:v>1973</c:v>
                </c:pt>
                <c:pt idx="26">
                  <c:v>1974</c:v>
                </c:pt>
                <c:pt idx="27">
                  <c:v>1975</c:v>
                </c:pt>
                <c:pt idx="28">
                  <c:v>1976</c:v>
                </c:pt>
                <c:pt idx="29">
                  <c:v>1977</c:v>
                </c:pt>
                <c:pt idx="30">
                  <c:v>1978</c:v>
                </c:pt>
                <c:pt idx="31">
                  <c:v>1979</c:v>
                </c:pt>
                <c:pt idx="32">
                  <c:v>1980</c:v>
                </c:pt>
                <c:pt idx="33">
                  <c:v>1981</c:v>
                </c:pt>
                <c:pt idx="34">
                  <c:v>1982</c:v>
                </c:pt>
                <c:pt idx="35">
                  <c:v>1983</c:v>
                </c:pt>
                <c:pt idx="36">
                  <c:v>1984</c:v>
                </c:pt>
                <c:pt idx="37">
                  <c:v>1985</c:v>
                </c:pt>
                <c:pt idx="38">
                  <c:v>1986</c:v>
                </c:pt>
                <c:pt idx="39">
                  <c:v>1987</c:v>
                </c:pt>
                <c:pt idx="40">
                  <c:v>1988</c:v>
                </c:pt>
                <c:pt idx="41">
                  <c:v>1989</c:v>
                </c:pt>
                <c:pt idx="42">
                  <c:v>1990</c:v>
                </c:pt>
                <c:pt idx="43">
                  <c:v>1991</c:v>
                </c:pt>
                <c:pt idx="44">
                  <c:v>1992</c:v>
                </c:pt>
                <c:pt idx="45">
                  <c:v>1993</c:v>
                </c:pt>
                <c:pt idx="46">
                  <c:v>1994</c:v>
                </c:pt>
                <c:pt idx="47">
                  <c:v>1995</c:v>
                </c:pt>
                <c:pt idx="48">
                  <c:v>1996</c:v>
                </c:pt>
                <c:pt idx="49">
                  <c:v>1997</c:v>
                </c:pt>
                <c:pt idx="50">
                  <c:v>1998</c:v>
                </c:pt>
                <c:pt idx="51">
                  <c:v>1999</c:v>
                </c:pt>
                <c:pt idx="52">
                  <c:v>2000</c:v>
                </c:pt>
                <c:pt idx="53">
                  <c:v>2001</c:v>
                </c:pt>
                <c:pt idx="54">
                  <c:v>2002</c:v>
                </c:pt>
                <c:pt idx="55">
                  <c:v>2003</c:v>
                </c:pt>
                <c:pt idx="56">
                  <c:v>2004</c:v>
                </c:pt>
                <c:pt idx="57">
                  <c:v>2005</c:v>
                </c:pt>
                <c:pt idx="58">
                  <c:v>2006</c:v>
                </c:pt>
                <c:pt idx="59">
                  <c:v>2007</c:v>
                </c:pt>
                <c:pt idx="60">
                  <c:v>2008</c:v>
                </c:pt>
                <c:pt idx="61">
                  <c:v>2009</c:v>
                </c:pt>
                <c:pt idx="62">
                  <c:v>2010</c:v>
                </c:pt>
                <c:pt idx="63">
                  <c:v>2011</c:v>
                </c:pt>
                <c:pt idx="64">
                  <c:v>2012</c:v>
                </c:pt>
                <c:pt idx="65">
                  <c:v>2013</c:v>
                </c:pt>
                <c:pt idx="66">
                  <c:v>2014</c:v>
                </c:pt>
                <c:pt idx="67">
                  <c:v>2015</c:v>
                </c:pt>
                <c:pt idx="68">
                  <c:v>2016</c:v>
                </c:pt>
                <c:pt idx="69">
                  <c:v>2017</c:v>
                </c:pt>
                <c:pt idx="70">
                  <c:v>2018</c:v>
                </c:pt>
                <c:pt idx="71">
                  <c:v>2019</c:v>
                </c:pt>
                <c:pt idx="72">
                  <c:v>2020</c:v>
                </c:pt>
                <c:pt idx="73">
                  <c:v>2021</c:v>
                </c:pt>
                <c:pt idx="74">
                  <c:v>2022</c:v>
                </c:pt>
                <c:pt idx="75">
                  <c:v>2023</c:v>
                </c:pt>
                <c:pt idx="76">
                  <c:v>2024</c:v>
                </c:pt>
              </c:strCache>
            </c:strRef>
          </c:cat>
          <c:val>
            <c:numRef>
              <c:f>Table!$D$52:$CB$52</c:f>
              <c:numCache>
                <c:formatCode>General</c:formatCode>
                <c:ptCount val="77"/>
                <c:pt idx="0">
                  <c:v>100</c:v>
                </c:pt>
                <c:pt idx="1">
                  <c:v>26.153846153846196</c:v>
                </c:pt>
                <c:pt idx="2">
                  <c:v>105.3846153846153</c:v>
                </c:pt>
                <c:pt idx="3">
                  <c:v>125.38461538461547</c:v>
                </c:pt>
                <c:pt idx="4">
                  <c:v>84.615384615384613</c:v>
                </c:pt>
                <c:pt idx="5">
                  <c:v>103.0769230769229</c:v>
                </c:pt>
                <c:pt idx="6">
                  <c:v>53.076923076923123</c:v>
                </c:pt>
                <c:pt idx="7">
                  <c:v>143.84615384615398</c:v>
                </c:pt>
                <c:pt idx="8">
                  <c:v>98.461538461538552</c:v>
                </c:pt>
                <c:pt idx="9">
                  <c:v>116.92307692307683</c:v>
                </c:pt>
                <c:pt idx="10">
                  <c:v>71.538461538461632</c:v>
                </c:pt>
                <c:pt idx="11">
                  <c:v>165.38461538461539</c:v>
                </c:pt>
                <c:pt idx="12">
                  <c:v>108.4615384615382</c:v>
                </c:pt>
                <c:pt idx="13">
                  <c:v>79.230769230769312</c:v>
                </c:pt>
                <c:pt idx="14">
                  <c:v>162.30769230769249</c:v>
                </c:pt>
                <c:pt idx="15">
                  <c:v>149.23076923076906</c:v>
                </c:pt>
                <c:pt idx="16">
                  <c:v>220.00000000000017</c:v>
                </c:pt>
                <c:pt idx="17">
                  <c:v>249.23076923076906</c:v>
                </c:pt>
                <c:pt idx="18">
                  <c:v>283.8461538461537</c:v>
                </c:pt>
                <c:pt idx="19">
                  <c:v>206.15384615384622</c:v>
                </c:pt>
                <c:pt idx="20">
                  <c:v>386.15384615384608</c:v>
                </c:pt>
                <c:pt idx="21">
                  <c:v>359.23076923076957</c:v>
                </c:pt>
                <c:pt idx="22">
                  <c:v>331.53846153846166</c:v>
                </c:pt>
                <c:pt idx="23">
                  <c:v>409.23076923076866</c:v>
                </c:pt>
                <c:pt idx="24">
                  <c:v>525.38461538461593</c:v>
                </c:pt>
                <c:pt idx="25">
                  <c:v>626.15384615384596</c:v>
                </c:pt>
                <c:pt idx="26">
                  <c:v>620.00000000000011</c:v>
                </c:pt>
                <c:pt idx="27">
                  <c:v>771.53846153846121</c:v>
                </c:pt>
                <c:pt idx="28">
                  <c:v>901.53846153846177</c:v>
                </c:pt>
                <c:pt idx="29">
                  <c:v>971.53846153846121</c:v>
                </c:pt>
                <c:pt idx="30">
                  <c:v>1140.7692307692305</c:v>
                </c:pt>
                <c:pt idx="31">
                  <c:v>1254.6153846153857</c:v>
                </c:pt>
                <c:pt idx="32">
                  <c:v>1271.5384615384612</c:v>
                </c:pt>
                <c:pt idx="33">
                  <c:v>1409.9999999999998</c:v>
                </c:pt>
                <c:pt idx="34">
                  <c:v>1056.1538461538476</c:v>
                </c:pt>
                <c:pt idx="35">
                  <c:v>1617.6923076923053</c:v>
                </c:pt>
                <c:pt idx="36">
                  <c:v>1620.769230769233</c:v>
                </c:pt>
                <c:pt idx="37">
                  <c:v>1696.1538461538462</c:v>
                </c:pt>
                <c:pt idx="38">
                  <c:v>1334.6153846153845</c:v>
                </c:pt>
                <c:pt idx="39">
                  <c:v>1461.5384615384614</c:v>
                </c:pt>
                <c:pt idx="40">
                  <c:v>1951.5384615384601</c:v>
                </c:pt>
                <c:pt idx="41">
                  <c:v>1898.4615384615399</c:v>
                </c:pt>
                <c:pt idx="42">
                  <c:v>1786.1538461538448</c:v>
                </c:pt>
                <c:pt idx="43">
                  <c:v>1033.8461538461545</c:v>
                </c:pt>
                <c:pt idx="44">
                  <c:v>1955.3846153846175</c:v>
                </c:pt>
                <c:pt idx="45">
                  <c:v>1956.9230769230742</c:v>
                </c:pt>
                <c:pt idx="46">
                  <c:v>2069.2307692307691</c:v>
                </c:pt>
                <c:pt idx="47">
                  <c:v>1858.4615384615413</c:v>
                </c:pt>
                <c:pt idx="48">
                  <c:v>2169.2307692307691</c:v>
                </c:pt>
                <c:pt idx="49">
                  <c:v>2247.6923076923063</c:v>
                </c:pt>
                <c:pt idx="50">
                  <c:v>2618.4615384615358</c:v>
                </c:pt>
                <c:pt idx="51">
                  <c:v>3127.6923076923104</c:v>
                </c:pt>
                <c:pt idx="52">
                  <c:v>3718.4615384615358</c:v>
                </c:pt>
                <c:pt idx="53">
                  <c:v>2358.4615384615413</c:v>
                </c:pt>
                <c:pt idx="54">
                  <c:v>2116.1538461538421</c:v>
                </c:pt>
                <c:pt idx="55">
                  <c:v>3013.8461538461552</c:v>
                </c:pt>
                <c:pt idx="56">
                  <c:v>3779.2307692307704</c:v>
                </c:pt>
                <c:pt idx="57">
                  <c:v>4131.5384615384646</c:v>
                </c:pt>
                <c:pt idx="58">
                  <c:v>3908.4615384615413</c:v>
                </c:pt>
                <c:pt idx="59">
                  <c:v>3610.7692307692278</c:v>
                </c:pt>
                <c:pt idx="60">
                  <c:v>2334.6153846153848</c:v>
                </c:pt>
                <c:pt idx="61">
                  <c:v>-1222.3076923076894</c:v>
                </c:pt>
                <c:pt idx="62">
                  <c:v>2839.2307692307581</c:v>
                </c:pt>
                <c:pt idx="63">
                  <c:v>3373.8461538461565</c:v>
                </c:pt>
                <c:pt idx="64">
                  <c:v>2680.7692307692309</c:v>
                </c:pt>
                <c:pt idx="65">
                  <c:v>2621.5384615384701</c:v>
                </c:pt>
                <c:pt idx="66">
                  <c:v>3740.769230769225</c:v>
                </c:pt>
                <c:pt idx="67">
                  <c:v>3253.0769230769201</c:v>
                </c:pt>
                <c:pt idx="68">
                  <c:v>3303.0769230769201</c:v>
                </c:pt>
                <c:pt idx="69">
                  <c:v>4336.9230769230853</c:v>
                </c:pt>
                <c:pt idx="70">
                  <c:v>4952.3076923076869</c:v>
                </c:pt>
                <c:pt idx="71">
                  <c:v>3870.0000000000027</c:v>
                </c:pt>
                <c:pt idx="72">
                  <c:v>-1585.3846153846182</c:v>
                </c:pt>
                <c:pt idx="73">
                  <c:v>14525.384615384624</c:v>
                </c:pt>
                <c:pt idx="74">
                  <c:v>12079.230769230764</c:v>
                </c:pt>
                <c:pt idx="75">
                  <c:v>8793.8461538461597</c:v>
                </c:pt>
                <c:pt idx="76">
                  <c:v>8175.3846153846098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02F-45D8-A8F9-A75B7EA6E8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43620272"/>
        <c:axId val="1643611632"/>
      </c:lineChart>
      <c:catAx>
        <c:axId val="16436202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3611632"/>
        <c:crosses val="autoZero"/>
        <c:auto val="1"/>
        <c:lblAlgn val="ctr"/>
        <c:lblOffset val="100"/>
        <c:noMultiLvlLbl val="0"/>
      </c:catAx>
      <c:valAx>
        <c:axId val="1643611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36202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changes in capital investment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Table!$D$6:$CB$6</c:f>
              <c:strCache>
                <c:ptCount val="77"/>
                <c:pt idx="0">
                  <c:v>1948</c:v>
                </c:pt>
                <c:pt idx="1">
                  <c:v>1949</c:v>
                </c:pt>
                <c:pt idx="2">
                  <c:v>1950</c:v>
                </c:pt>
                <c:pt idx="3">
                  <c:v>1951</c:v>
                </c:pt>
                <c:pt idx="4">
                  <c:v>1952</c:v>
                </c:pt>
                <c:pt idx="5">
                  <c:v>1953</c:v>
                </c:pt>
                <c:pt idx="6">
                  <c:v>1954</c:v>
                </c:pt>
                <c:pt idx="7">
                  <c:v>1955</c:v>
                </c:pt>
                <c:pt idx="8">
                  <c:v>1956</c:v>
                </c:pt>
                <c:pt idx="9">
                  <c:v>1957</c:v>
                </c:pt>
                <c:pt idx="10">
                  <c:v>1958</c:v>
                </c:pt>
                <c:pt idx="11">
                  <c:v>1959</c:v>
                </c:pt>
                <c:pt idx="12">
                  <c:v>1960</c:v>
                </c:pt>
                <c:pt idx="13">
                  <c:v>1961</c:v>
                </c:pt>
                <c:pt idx="14">
                  <c:v>1962</c:v>
                </c:pt>
                <c:pt idx="15">
                  <c:v>1963</c:v>
                </c:pt>
                <c:pt idx="16">
                  <c:v>1964</c:v>
                </c:pt>
                <c:pt idx="17">
                  <c:v>1965</c:v>
                </c:pt>
                <c:pt idx="18">
                  <c:v>1966</c:v>
                </c:pt>
                <c:pt idx="19">
                  <c:v>1967</c:v>
                </c:pt>
                <c:pt idx="20">
                  <c:v>1968</c:v>
                </c:pt>
                <c:pt idx="21">
                  <c:v>1969</c:v>
                </c:pt>
                <c:pt idx="22">
                  <c:v>1970</c:v>
                </c:pt>
                <c:pt idx="23">
                  <c:v>1971</c:v>
                </c:pt>
                <c:pt idx="24">
                  <c:v>1972</c:v>
                </c:pt>
                <c:pt idx="25">
                  <c:v>1973</c:v>
                </c:pt>
                <c:pt idx="26">
                  <c:v>1974</c:v>
                </c:pt>
                <c:pt idx="27">
                  <c:v>1975</c:v>
                </c:pt>
                <c:pt idx="28">
                  <c:v>1976</c:v>
                </c:pt>
                <c:pt idx="29">
                  <c:v>1977</c:v>
                </c:pt>
                <c:pt idx="30">
                  <c:v>1978</c:v>
                </c:pt>
                <c:pt idx="31">
                  <c:v>1979</c:v>
                </c:pt>
                <c:pt idx="32">
                  <c:v>1980</c:v>
                </c:pt>
                <c:pt idx="33">
                  <c:v>1981</c:v>
                </c:pt>
                <c:pt idx="34">
                  <c:v>1982</c:v>
                </c:pt>
                <c:pt idx="35">
                  <c:v>1983</c:v>
                </c:pt>
                <c:pt idx="36">
                  <c:v>1984</c:v>
                </c:pt>
                <c:pt idx="37">
                  <c:v>1985</c:v>
                </c:pt>
                <c:pt idx="38">
                  <c:v>1986</c:v>
                </c:pt>
                <c:pt idx="39">
                  <c:v>1987</c:v>
                </c:pt>
                <c:pt idx="40">
                  <c:v>1988</c:v>
                </c:pt>
                <c:pt idx="41">
                  <c:v>1989</c:v>
                </c:pt>
                <c:pt idx="42">
                  <c:v>1990</c:v>
                </c:pt>
                <c:pt idx="43">
                  <c:v>1991</c:v>
                </c:pt>
                <c:pt idx="44">
                  <c:v>1992</c:v>
                </c:pt>
                <c:pt idx="45">
                  <c:v>1993</c:v>
                </c:pt>
                <c:pt idx="46">
                  <c:v>1994</c:v>
                </c:pt>
                <c:pt idx="47">
                  <c:v>1995</c:v>
                </c:pt>
                <c:pt idx="48">
                  <c:v>1996</c:v>
                </c:pt>
                <c:pt idx="49">
                  <c:v>1997</c:v>
                </c:pt>
                <c:pt idx="50">
                  <c:v>1998</c:v>
                </c:pt>
                <c:pt idx="51">
                  <c:v>1999</c:v>
                </c:pt>
                <c:pt idx="52">
                  <c:v>2000</c:v>
                </c:pt>
                <c:pt idx="53">
                  <c:v>2001</c:v>
                </c:pt>
                <c:pt idx="54">
                  <c:v>2002</c:v>
                </c:pt>
                <c:pt idx="55">
                  <c:v>2003</c:v>
                </c:pt>
                <c:pt idx="56">
                  <c:v>2004</c:v>
                </c:pt>
                <c:pt idx="57">
                  <c:v>2005</c:v>
                </c:pt>
                <c:pt idx="58">
                  <c:v>2006</c:v>
                </c:pt>
                <c:pt idx="59">
                  <c:v>2007</c:v>
                </c:pt>
                <c:pt idx="60">
                  <c:v>2008</c:v>
                </c:pt>
                <c:pt idx="61">
                  <c:v>2009</c:v>
                </c:pt>
                <c:pt idx="62">
                  <c:v>2010</c:v>
                </c:pt>
                <c:pt idx="63">
                  <c:v>2011</c:v>
                </c:pt>
                <c:pt idx="64">
                  <c:v>2012</c:v>
                </c:pt>
                <c:pt idx="65">
                  <c:v>2013</c:v>
                </c:pt>
                <c:pt idx="66">
                  <c:v>2014</c:v>
                </c:pt>
                <c:pt idx="67">
                  <c:v>2015</c:v>
                </c:pt>
                <c:pt idx="68">
                  <c:v>2016</c:v>
                </c:pt>
                <c:pt idx="69">
                  <c:v>2017</c:v>
                </c:pt>
                <c:pt idx="70">
                  <c:v>2018</c:v>
                </c:pt>
                <c:pt idx="71">
                  <c:v>2019</c:v>
                </c:pt>
                <c:pt idx="72">
                  <c:v>2020</c:v>
                </c:pt>
                <c:pt idx="73">
                  <c:v>2021</c:v>
                </c:pt>
                <c:pt idx="74">
                  <c:v>2022</c:v>
                </c:pt>
                <c:pt idx="75">
                  <c:v>2023</c:v>
                </c:pt>
                <c:pt idx="76">
                  <c:v>2024</c:v>
                </c:pt>
              </c:strCache>
            </c:strRef>
          </c:cat>
          <c:val>
            <c:numRef>
              <c:f>Table!$D$51:$CB$51</c:f>
              <c:numCache>
                <c:formatCode>0</c:formatCode>
                <c:ptCount val="77"/>
                <c:pt idx="0">
                  <c:v>99.921057621824858</c:v>
                </c:pt>
                <c:pt idx="1">
                  <c:v>-32.375441637510548</c:v>
                </c:pt>
                <c:pt idx="2">
                  <c:v>89.43725284044676</c:v>
                </c:pt>
                <c:pt idx="3">
                  <c:v>140.76953465638132</c:v>
                </c:pt>
                <c:pt idx="4">
                  <c:v>61.582402143449606</c:v>
                </c:pt>
                <c:pt idx="5">
                  <c:v>80.878610696345277</c:v>
                </c:pt>
                <c:pt idx="6">
                  <c:v>-19.556766470904858</c:v>
                </c:pt>
                <c:pt idx="7">
                  <c:v>125.66086129686504</c:v>
                </c:pt>
                <c:pt idx="8">
                  <c:v>132.99633859262073</c:v>
                </c:pt>
                <c:pt idx="9">
                  <c:v>81.664265414947366</c:v>
                </c:pt>
                <c:pt idx="10">
                  <c:v>-63.47792451985439</c:v>
                </c:pt>
                <c:pt idx="11">
                  <c:v>142.43835241735022</c:v>
                </c:pt>
                <c:pt idx="12">
                  <c:v>84.188908805350877</c:v>
                </c:pt>
                <c:pt idx="13">
                  <c:v>37.753733987188745</c:v>
                </c:pt>
                <c:pt idx="14">
                  <c:v>141.88892741490778</c:v>
                </c:pt>
                <c:pt idx="15">
                  <c:v>112.40030020904659</c:v>
                </c:pt>
                <c:pt idx="16">
                  <c:v>163.02090347115384</c:v>
                </c:pt>
                <c:pt idx="17">
                  <c:v>237.24200071905531</c:v>
                </c:pt>
                <c:pt idx="18">
                  <c:v>264.47040465648388</c:v>
                </c:pt>
                <c:pt idx="19">
                  <c:v>132.57966460570904</c:v>
                </c:pt>
                <c:pt idx="20">
                  <c:v>278.61946109343728</c:v>
                </c:pt>
                <c:pt idx="21">
                  <c:v>289.98883315336496</c:v>
                </c:pt>
                <c:pt idx="22">
                  <c:v>133.4750478920665</c:v>
                </c:pt>
                <c:pt idx="23">
                  <c:v>218.07783700408959</c:v>
                </c:pt>
                <c:pt idx="24">
                  <c:v>399.5557377359853</c:v>
                </c:pt>
                <c:pt idx="25">
                  <c:v>519.35021894828571</c:v>
                </c:pt>
                <c:pt idx="26">
                  <c:v>390.16362169458796</c:v>
                </c:pt>
                <c:pt idx="27">
                  <c:v>345.236916392436</c:v>
                </c:pt>
                <c:pt idx="28">
                  <c:v>649.72774243785329</c:v>
                </c:pt>
                <c:pt idx="29">
                  <c:v>832.76808541726871</c:v>
                </c:pt>
                <c:pt idx="30">
                  <c:v>1027.4528982227666</c:v>
                </c:pt>
                <c:pt idx="31">
                  <c:v>1009.1185532679813</c:v>
                </c:pt>
                <c:pt idx="32">
                  <c:v>786.58370968483518</c:v>
                </c:pt>
                <c:pt idx="33">
                  <c:v>1322.747825455267</c:v>
                </c:pt>
                <c:pt idx="34">
                  <c:v>405.82042729264975</c:v>
                </c:pt>
                <c:pt idx="35">
                  <c:v>559.90934898585294</c:v>
                </c:pt>
                <c:pt idx="36">
                  <c:v>1541.6520251511267</c:v>
                </c:pt>
                <c:pt idx="37">
                  <c:v>954.9746609986139</c:v>
                </c:pt>
                <c:pt idx="38">
                  <c:v>496.17421779056031</c:v>
                </c:pt>
                <c:pt idx="39">
                  <c:v>749.05763890246317</c:v>
                </c:pt>
                <c:pt idx="40">
                  <c:v>1256.7301044756632</c:v>
                </c:pt>
                <c:pt idx="41">
                  <c:v>1053.9863373043838</c:v>
                </c:pt>
                <c:pt idx="42">
                  <c:v>1020.7923701819178</c:v>
                </c:pt>
                <c:pt idx="43">
                  <c:v>353.30207191394595</c:v>
                </c:pt>
                <c:pt idx="44">
                  <c:v>852.03170201995295</c:v>
                </c:pt>
                <c:pt idx="45">
                  <c:v>1047.9975019793349</c:v>
                </c:pt>
                <c:pt idx="46">
                  <c:v>1629.9832723738416</c:v>
                </c:pt>
                <c:pt idx="47">
                  <c:v>1626.6449797007895</c:v>
                </c:pt>
                <c:pt idx="48">
                  <c:v>1662.6770479687825</c:v>
                </c:pt>
                <c:pt idx="49">
                  <c:v>2006.5486160729197</c:v>
                </c:pt>
                <c:pt idx="50">
                  <c:v>1826.013475204755</c:v>
                </c:pt>
                <c:pt idx="51">
                  <c:v>2053.5173458367531</c:v>
                </c:pt>
                <c:pt idx="52">
                  <c:v>2369.5637747791102</c:v>
                </c:pt>
                <c:pt idx="53">
                  <c:v>-307.90126349234379</c:v>
                </c:pt>
                <c:pt idx="54">
                  <c:v>-604.36186354018673</c:v>
                </c:pt>
                <c:pt idx="55">
                  <c:v>972.04434259515358</c:v>
                </c:pt>
                <c:pt idx="56">
                  <c:v>2151.8833807569113</c:v>
                </c:pt>
                <c:pt idx="57">
                  <c:v>2711.0642827332385</c:v>
                </c:pt>
                <c:pt idx="58">
                  <c:v>3004.6437216135728</c:v>
                </c:pt>
                <c:pt idx="59">
                  <c:v>1981.1308484020988</c:v>
                </c:pt>
                <c:pt idx="60">
                  <c:v>600.08161114734639</c:v>
                </c:pt>
                <c:pt idx="61">
                  <c:v>-3163.4122697842881</c:v>
                </c:pt>
                <c:pt idx="62">
                  <c:v>1616.580208020674</c:v>
                </c:pt>
                <c:pt idx="63">
                  <c:v>2534.9197208174774</c:v>
                </c:pt>
                <c:pt idx="64">
                  <c:v>3048.3081957296663</c:v>
                </c:pt>
                <c:pt idx="65">
                  <c:v>1784.268978297652</c:v>
                </c:pt>
                <c:pt idx="66">
                  <c:v>3360.221485681026</c:v>
                </c:pt>
                <c:pt idx="67">
                  <c:v>2205.7448008373963</c:v>
                </c:pt>
                <c:pt idx="68">
                  <c:v>963.28159680034071</c:v>
                </c:pt>
                <c:pt idx="69">
                  <c:v>2901.7435263829429</c:v>
                </c:pt>
                <c:pt idx="70">
                  <c:v>3862.8431987068466</c:v>
                </c:pt>
                <c:pt idx="71">
                  <c:v>2754.0881423464657</c:v>
                </c:pt>
                <c:pt idx="72">
                  <c:v>-2092.1727862396742</c:v>
                </c:pt>
                <c:pt idx="73">
                  <c:v>7886.6298961973953</c:v>
                </c:pt>
                <c:pt idx="74">
                  <c:v>8811.723054392136</c:v>
                </c:pt>
                <c:pt idx="75">
                  <c:v>5716.8974817826393</c:v>
                </c:pt>
                <c:pt idx="76">
                  <c:v>4417.4082816585969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134-4611-838A-E82EE8485101}"/>
            </c:ext>
          </c:extLst>
        </c:ser>
        <c:ser>
          <c:idx val="1"/>
          <c:order val="1"/>
          <c:tx>
            <c:v>changes in personal consumption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Table!$D$6:$CB$6</c:f>
              <c:strCache>
                <c:ptCount val="77"/>
                <c:pt idx="0">
                  <c:v>1948</c:v>
                </c:pt>
                <c:pt idx="1">
                  <c:v>1949</c:v>
                </c:pt>
                <c:pt idx="2">
                  <c:v>1950</c:v>
                </c:pt>
                <c:pt idx="3">
                  <c:v>1951</c:v>
                </c:pt>
                <c:pt idx="4">
                  <c:v>1952</c:v>
                </c:pt>
                <c:pt idx="5">
                  <c:v>1953</c:v>
                </c:pt>
                <c:pt idx="6">
                  <c:v>1954</c:v>
                </c:pt>
                <c:pt idx="7">
                  <c:v>1955</c:v>
                </c:pt>
                <c:pt idx="8">
                  <c:v>1956</c:v>
                </c:pt>
                <c:pt idx="9">
                  <c:v>1957</c:v>
                </c:pt>
                <c:pt idx="10">
                  <c:v>1958</c:v>
                </c:pt>
                <c:pt idx="11">
                  <c:v>1959</c:v>
                </c:pt>
                <c:pt idx="12">
                  <c:v>1960</c:v>
                </c:pt>
                <c:pt idx="13">
                  <c:v>1961</c:v>
                </c:pt>
                <c:pt idx="14">
                  <c:v>1962</c:v>
                </c:pt>
                <c:pt idx="15">
                  <c:v>1963</c:v>
                </c:pt>
                <c:pt idx="16">
                  <c:v>1964</c:v>
                </c:pt>
                <c:pt idx="17">
                  <c:v>1965</c:v>
                </c:pt>
                <c:pt idx="18">
                  <c:v>1966</c:v>
                </c:pt>
                <c:pt idx="19">
                  <c:v>1967</c:v>
                </c:pt>
                <c:pt idx="20">
                  <c:v>1968</c:v>
                </c:pt>
                <c:pt idx="21">
                  <c:v>1969</c:v>
                </c:pt>
                <c:pt idx="22">
                  <c:v>1970</c:v>
                </c:pt>
                <c:pt idx="23">
                  <c:v>1971</c:v>
                </c:pt>
                <c:pt idx="24">
                  <c:v>1972</c:v>
                </c:pt>
                <c:pt idx="25">
                  <c:v>1973</c:v>
                </c:pt>
                <c:pt idx="26">
                  <c:v>1974</c:v>
                </c:pt>
                <c:pt idx="27">
                  <c:v>1975</c:v>
                </c:pt>
                <c:pt idx="28">
                  <c:v>1976</c:v>
                </c:pt>
                <c:pt idx="29">
                  <c:v>1977</c:v>
                </c:pt>
                <c:pt idx="30">
                  <c:v>1978</c:v>
                </c:pt>
                <c:pt idx="31">
                  <c:v>1979</c:v>
                </c:pt>
                <c:pt idx="32">
                  <c:v>1980</c:v>
                </c:pt>
                <c:pt idx="33">
                  <c:v>1981</c:v>
                </c:pt>
                <c:pt idx="34">
                  <c:v>1982</c:v>
                </c:pt>
                <c:pt idx="35">
                  <c:v>1983</c:v>
                </c:pt>
                <c:pt idx="36">
                  <c:v>1984</c:v>
                </c:pt>
                <c:pt idx="37">
                  <c:v>1985</c:v>
                </c:pt>
                <c:pt idx="38">
                  <c:v>1986</c:v>
                </c:pt>
                <c:pt idx="39">
                  <c:v>1987</c:v>
                </c:pt>
                <c:pt idx="40">
                  <c:v>1988</c:v>
                </c:pt>
                <c:pt idx="41">
                  <c:v>1989</c:v>
                </c:pt>
                <c:pt idx="42">
                  <c:v>1990</c:v>
                </c:pt>
                <c:pt idx="43">
                  <c:v>1991</c:v>
                </c:pt>
                <c:pt idx="44">
                  <c:v>1992</c:v>
                </c:pt>
                <c:pt idx="45">
                  <c:v>1993</c:v>
                </c:pt>
                <c:pt idx="46">
                  <c:v>1994</c:v>
                </c:pt>
                <c:pt idx="47">
                  <c:v>1995</c:v>
                </c:pt>
                <c:pt idx="48">
                  <c:v>1996</c:v>
                </c:pt>
                <c:pt idx="49">
                  <c:v>1997</c:v>
                </c:pt>
                <c:pt idx="50">
                  <c:v>1998</c:v>
                </c:pt>
                <c:pt idx="51">
                  <c:v>1999</c:v>
                </c:pt>
                <c:pt idx="52">
                  <c:v>2000</c:v>
                </c:pt>
                <c:pt idx="53">
                  <c:v>2001</c:v>
                </c:pt>
                <c:pt idx="54">
                  <c:v>2002</c:v>
                </c:pt>
                <c:pt idx="55">
                  <c:v>2003</c:v>
                </c:pt>
                <c:pt idx="56">
                  <c:v>2004</c:v>
                </c:pt>
                <c:pt idx="57">
                  <c:v>2005</c:v>
                </c:pt>
                <c:pt idx="58">
                  <c:v>2006</c:v>
                </c:pt>
                <c:pt idx="59">
                  <c:v>2007</c:v>
                </c:pt>
                <c:pt idx="60">
                  <c:v>2008</c:v>
                </c:pt>
                <c:pt idx="61">
                  <c:v>2009</c:v>
                </c:pt>
                <c:pt idx="62">
                  <c:v>2010</c:v>
                </c:pt>
                <c:pt idx="63">
                  <c:v>2011</c:v>
                </c:pt>
                <c:pt idx="64">
                  <c:v>2012</c:v>
                </c:pt>
                <c:pt idx="65">
                  <c:v>2013</c:v>
                </c:pt>
                <c:pt idx="66">
                  <c:v>2014</c:v>
                </c:pt>
                <c:pt idx="67">
                  <c:v>2015</c:v>
                </c:pt>
                <c:pt idx="68">
                  <c:v>2016</c:v>
                </c:pt>
                <c:pt idx="69">
                  <c:v>2017</c:v>
                </c:pt>
                <c:pt idx="70">
                  <c:v>2018</c:v>
                </c:pt>
                <c:pt idx="71">
                  <c:v>2019</c:v>
                </c:pt>
                <c:pt idx="72">
                  <c:v>2020</c:v>
                </c:pt>
                <c:pt idx="73">
                  <c:v>2021</c:v>
                </c:pt>
                <c:pt idx="74">
                  <c:v>2022</c:v>
                </c:pt>
                <c:pt idx="75">
                  <c:v>2023</c:v>
                </c:pt>
                <c:pt idx="76">
                  <c:v>2024</c:v>
                </c:pt>
              </c:strCache>
            </c:strRef>
          </c:cat>
          <c:val>
            <c:numRef>
              <c:f>Table!$D$52:$CB$52</c:f>
              <c:numCache>
                <c:formatCode>General</c:formatCode>
                <c:ptCount val="77"/>
                <c:pt idx="0">
                  <c:v>100</c:v>
                </c:pt>
                <c:pt idx="1">
                  <c:v>26.153846153846196</c:v>
                </c:pt>
                <c:pt idx="2">
                  <c:v>105.3846153846153</c:v>
                </c:pt>
                <c:pt idx="3">
                  <c:v>125.38461538461547</c:v>
                </c:pt>
                <c:pt idx="4">
                  <c:v>84.615384615384613</c:v>
                </c:pt>
                <c:pt idx="5">
                  <c:v>103.0769230769229</c:v>
                </c:pt>
                <c:pt idx="6">
                  <c:v>53.076923076923123</c:v>
                </c:pt>
                <c:pt idx="7">
                  <c:v>143.84615384615398</c:v>
                </c:pt>
                <c:pt idx="8">
                  <c:v>98.461538461538552</c:v>
                </c:pt>
                <c:pt idx="9">
                  <c:v>116.92307692307683</c:v>
                </c:pt>
                <c:pt idx="10">
                  <c:v>71.538461538461632</c:v>
                </c:pt>
                <c:pt idx="11">
                  <c:v>165.38461538461539</c:v>
                </c:pt>
                <c:pt idx="12">
                  <c:v>108.4615384615382</c:v>
                </c:pt>
                <c:pt idx="13">
                  <c:v>79.230769230769312</c:v>
                </c:pt>
                <c:pt idx="14">
                  <c:v>162.30769230769249</c:v>
                </c:pt>
                <c:pt idx="15">
                  <c:v>149.23076923076906</c:v>
                </c:pt>
                <c:pt idx="16">
                  <c:v>220.00000000000017</c:v>
                </c:pt>
                <c:pt idx="17">
                  <c:v>249.23076923076906</c:v>
                </c:pt>
                <c:pt idx="18">
                  <c:v>283.8461538461537</c:v>
                </c:pt>
                <c:pt idx="19">
                  <c:v>206.15384615384622</c:v>
                </c:pt>
                <c:pt idx="20">
                  <c:v>386.15384615384608</c:v>
                </c:pt>
                <c:pt idx="21">
                  <c:v>359.23076923076957</c:v>
                </c:pt>
                <c:pt idx="22">
                  <c:v>331.53846153846166</c:v>
                </c:pt>
                <c:pt idx="23">
                  <c:v>409.23076923076866</c:v>
                </c:pt>
                <c:pt idx="24">
                  <c:v>525.38461538461593</c:v>
                </c:pt>
                <c:pt idx="25">
                  <c:v>626.15384615384596</c:v>
                </c:pt>
                <c:pt idx="26">
                  <c:v>620.00000000000011</c:v>
                </c:pt>
                <c:pt idx="27">
                  <c:v>771.53846153846121</c:v>
                </c:pt>
                <c:pt idx="28">
                  <c:v>901.53846153846177</c:v>
                </c:pt>
                <c:pt idx="29">
                  <c:v>971.53846153846121</c:v>
                </c:pt>
                <c:pt idx="30">
                  <c:v>1140.7692307692305</c:v>
                </c:pt>
                <c:pt idx="31">
                  <c:v>1254.6153846153857</c:v>
                </c:pt>
                <c:pt idx="32">
                  <c:v>1271.5384615384612</c:v>
                </c:pt>
                <c:pt idx="33">
                  <c:v>1409.9999999999998</c:v>
                </c:pt>
                <c:pt idx="34">
                  <c:v>1056.1538461538476</c:v>
                </c:pt>
                <c:pt idx="35">
                  <c:v>1617.6923076923053</c:v>
                </c:pt>
                <c:pt idx="36">
                  <c:v>1620.769230769233</c:v>
                </c:pt>
                <c:pt idx="37">
                  <c:v>1696.1538461538462</c:v>
                </c:pt>
                <c:pt idx="38">
                  <c:v>1334.6153846153845</c:v>
                </c:pt>
                <c:pt idx="39">
                  <c:v>1461.5384615384614</c:v>
                </c:pt>
                <c:pt idx="40">
                  <c:v>1951.5384615384601</c:v>
                </c:pt>
                <c:pt idx="41">
                  <c:v>1898.4615384615399</c:v>
                </c:pt>
                <c:pt idx="42">
                  <c:v>1786.1538461538448</c:v>
                </c:pt>
                <c:pt idx="43">
                  <c:v>1033.8461538461545</c:v>
                </c:pt>
                <c:pt idx="44">
                  <c:v>1955.3846153846175</c:v>
                </c:pt>
                <c:pt idx="45">
                  <c:v>1956.9230769230742</c:v>
                </c:pt>
                <c:pt idx="46">
                  <c:v>2069.2307692307691</c:v>
                </c:pt>
                <c:pt idx="47">
                  <c:v>1858.4615384615413</c:v>
                </c:pt>
                <c:pt idx="48">
                  <c:v>2169.2307692307691</c:v>
                </c:pt>
                <c:pt idx="49">
                  <c:v>2247.6923076923063</c:v>
                </c:pt>
                <c:pt idx="50">
                  <c:v>2618.4615384615358</c:v>
                </c:pt>
                <c:pt idx="51">
                  <c:v>3127.6923076923104</c:v>
                </c:pt>
                <c:pt idx="52">
                  <c:v>3718.4615384615358</c:v>
                </c:pt>
                <c:pt idx="53">
                  <c:v>2358.4615384615413</c:v>
                </c:pt>
                <c:pt idx="54">
                  <c:v>2116.1538461538421</c:v>
                </c:pt>
                <c:pt idx="55">
                  <c:v>3013.8461538461552</c:v>
                </c:pt>
                <c:pt idx="56">
                  <c:v>3779.2307692307704</c:v>
                </c:pt>
                <c:pt idx="57">
                  <c:v>4131.5384615384646</c:v>
                </c:pt>
                <c:pt idx="58">
                  <c:v>3908.4615384615413</c:v>
                </c:pt>
                <c:pt idx="59">
                  <c:v>3610.7692307692278</c:v>
                </c:pt>
                <c:pt idx="60">
                  <c:v>2334.6153846153848</c:v>
                </c:pt>
                <c:pt idx="61">
                  <c:v>-1222.3076923076894</c:v>
                </c:pt>
                <c:pt idx="62">
                  <c:v>2839.2307692307581</c:v>
                </c:pt>
                <c:pt idx="63">
                  <c:v>3373.8461538461565</c:v>
                </c:pt>
                <c:pt idx="64">
                  <c:v>2680.7692307692309</c:v>
                </c:pt>
                <c:pt idx="65">
                  <c:v>2621.5384615384701</c:v>
                </c:pt>
                <c:pt idx="66">
                  <c:v>3740.769230769225</c:v>
                </c:pt>
                <c:pt idx="67">
                  <c:v>3253.0769230769201</c:v>
                </c:pt>
                <c:pt idx="68">
                  <c:v>3303.0769230769201</c:v>
                </c:pt>
                <c:pt idx="69">
                  <c:v>4336.9230769230853</c:v>
                </c:pt>
                <c:pt idx="70">
                  <c:v>4952.3076923076869</c:v>
                </c:pt>
                <c:pt idx="71">
                  <c:v>3870.0000000000027</c:v>
                </c:pt>
                <c:pt idx="72">
                  <c:v>-1585.3846153846182</c:v>
                </c:pt>
                <c:pt idx="73">
                  <c:v>14525.384615384624</c:v>
                </c:pt>
                <c:pt idx="74">
                  <c:v>12079.230769230764</c:v>
                </c:pt>
                <c:pt idx="75">
                  <c:v>8793.8461538461597</c:v>
                </c:pt>
                <c:pt idx="76">
                  <c:v>8175.3846153846098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134-4611-838A-E82EE84851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59948416"/>
        <c:axId val="1659939296"/>
      </c:lineChart>
      <c:catAx>
        <c:axId val="16599484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59939296"/>
        <c:crosses val="autoZero"/>
        <c:auto val="1"/>
        <c:lblAlgn val="ctr"/>
        <c:lblOffset val="100"/>
        <c:noMultiLvlLbl val="0"/>
      </c:catAx>
      <c:valAx>
        <c:axId val="1659939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59948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CHANGES IN EXPENDITURES (indexed 1993 = 100)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8509813139029263E-2"/>
          <c:y val="0.11473951715374842"/>
          <c:w val="0.90868753346130238"/>
          <c:h val="0.69634947156383076"/>
        </c:manualLayout>
      </c:layout>
      <c:lineChart>
        <c:grouping val="standard"/>
        <c:varyColors val="0"/>
        <c:ser>
          <c:idx val="0"/>
          <c:order val="0"/>
          <c:tx>
            <c:v>changes in capital expenditures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Table!$AW$6:$CB$6</c:f>
              <c:strCache>
                <c:ptCount val="32"/>
                <c:pt idx="0">
                  <c:v>1993</c:v>
                </c:pt>
                <c:pt idx="1">
                  <c:v>1994</c:v>
                </c:pt>
                <c:pt idx="2">
                  <c:v>1995</c:v>
                </c:pt>
                <c:pt idx="3">
                  <c:v>1996</c:v>
                </c:pt>
                <c:pt idx="4">
                  <c:v>1997</c:v>
                </c:pt>
                <c:pt idx="5">
                  <c:v>1998</c:v>
                </c:pt>
                <c:pt idx="6">
                  <c:v>1999</c:v>
                </c:pt>
                <c:pt idx="7">
                  <c:v>2000</c:v>
                </c:pt>
                <c:pt idx="8">
                  <c:v>2001</c:v>
                </c:pt>
                <c:pt idx="9">
                  <c:v>2002</c:v>
                </c:pt>
                <c:pt idx="10">
                  <c:v>2003</c:v>
                </c:pt>
                <c:pt idx="11">
                  <c:v>2004</c:v>
                </c:pt>
                <c:pt idx="12">
                  <c:v>2005</c:v>
                </c:pt>
                <c:pt idx="13">
                  <c:v>2006</c:v>
                </c:pt>
                <c:pt idx="14">
                  <c:v>2007</c:v>
                </c:pt>
                <c:pt idx="15">
                  <c:v>2008</c:v>
                </c:pt>
                <c:pt idx="16">
                  <c:v>2009</c:v>
                </c:pt>
                <c:pt idx="17">
                  <c:v>2010</c:v>
                </c:pt>
                <c:pt idx="18">
                  <c:v>2011</c:v>
                </c:pt>
                <c:pt idx="19">
                  <c:v>2012</c:v>
                </c:pt>
                <c:pt idx="20">
                  <c:v>2013</c:v>
                </c:pt>
                <c:pt idx="21">
                  <c:v>2014</c:v>
                </c:pt>
                <c:pt idx="22">
                  <c:v>2015</c:v>
                </c:pt>
                <c:pt idx="23">
                  <c:v>2016</c:v>
                </c:pt>
                <c:pt idx="24">
                  <c:v>2017</c:v>
                </c:pt>
                <c:pt idx="25">
                  <c:v>2018</c:v>
                </c:pt>
                <c:pt idx="26">
                  <c:v>2019</c:v>
                </c:pt>
                <c:pt idx="27">
                  <c:v>2020</c:v>
                </c:pt>
                <c:pt idx="28">
                  <c:v>2021</c:v>
                </c:pt>
                <c:pt idx="29">
                  <c:v>2022</c:v>
                </c:pt>
                <c:pt idx="30">
                  <c:v>2023</c:v>
                </c:pt>
                <c:pt idx="31">
                  <c:v>2024</c:v>
                </c:pt>
              </c:strCache>
            </c:strRef>
          </c:cat>
          <c:val>
            <c:numRef>
              <c:f>Table!$AW$58:$CB$58</c:f>
              <c:numCache>
                <c:formatCode>General</c:formatCode>
                <c:ptCount val="32"/>
                <c:pt idx="0">
                  <c:v>99.999761639249513</c:v>
                </c:pt>
                <c:pt idx="1">
                  <c:v>155.53275499750396</c:v>
                </c:pt>
                <c:pt idx="2">
                  <c:v>155.21421562030434</c:v>
                </c:pt>
                <c:pt idx="3">
                  <c:v>158.65239007335711</c:v>
                </c:pt>
                <c:pt idx="4">
                  <c:v>191.46456260237784</c:v>
                </c:pt>
                <c:pt idx="5">
                  <c:v>174.2379270233545</c:v>
                </c:pt>
                <c:pt idx="6">
                  <c:v>195.94631162564437</c:v>
                </c:pt>
                <c:pt idx="7">
                  <c:v>226.10341362396088</c:v>
                </c:pt>
                <c:pt idx="8">
                  <c:v>-29.379891554612957</c:v>
                </c:pt>
                <c:pt idx="9">
                  <c:v>-57.668116750017816</c:v>
                </c:pt>
                <c:pt idx="10">
                  <c:v>92.752322766713121</c:v>
                </c:pt>
                <c:pt idx="11">
                  <c:v>205.33238366001063</c:v>
                </c:pt>
                <c:pt idx="12">
                  <c:v>258.68933995546172</c:v>
                </c:pt>
                <c:pt idx="13">
                  <c:v>286.70264519213481</c:v>
                </c:pt>
                <c:pt idx="14">
                  <c:v>189.0392030918033</c:v>
                </c:pt>
                <c:pt idx="15">
                  <c:v>57.25969572016664</c:v>
                </c:pt>
                <c:pt idx="16">
                  <c:v>-301.85231581911148</c:v>
                </c:pt>
                <c:pt idx="17">
                  <c:v>154.25383664319409</c:v>
                </c:pt>
                <c:pt idx="18">
                  <c:v>241.88165274975927</c:v>
                </c:pt>
                <c:pt idx="19">
                  <c:v>290.86910264596048</c:v>
                </c:pt>
                <c:pt idx="20">
                  <c:v>170.25467350168435</c:v>
                </c:pt>
                <c:pt idx="21">
                  <c:v>320.6318211527697</c:v>
                </c:pt>
                <c:pt idx="22">
                  <c:v>210.47183214097291</c:v>
                </c:pt>
                <c:pt idx="23">
                  <c:v>91.916182900795874</c:v>
                </c:pt>
                <c:pt idx="24">
                  <c:v>276.88392427318155</c:v>
                </c:pt>
                <c:pt idx="25">
                  <c:v>368.59190827355405</c:v>
                </c:pt>
                <c:pt idx="26">
                  <c:v>262.79467007122764</c:v>
                </c:pt>
                <c:pt idx="27">
                  <c:v>-199.63480784729717</c:v>
                </c:pt>
                <c:pt idx="28">
                  <c:v>752.54102062952245</c:v>
                </c:pt>
                <c:pt idx="29">
                  <c:v>840.813268548868</c:v>
                </c:pt>
                <c:pt idx="30">
                  <c:v>545.50548490292351</c:v>
                </c:pt>
                <c:pt idx="31">
                  <c:v>421.50842382238517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FDE-4F3C-B568-1AA6E4D4694D}"/>
            </c:ext>
          </c:extLst>
        </c:ser>
        <c:ser>
          <c:idx val="1"/>
          <c:order val="1"/>
          <c:tx>
            <c:v>changes in retail sales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Table!$AW$6:$CB$6</c:f>
              <c:strCache>
                <c:ptCount val="32"/>
                <c:pt idx="0">
                  <c:v>1993</c:v>
                </c:pt>
                <c:pt idx="1">
                  <c:v>1994</c:v>
                </c:pt>
                <c:pt idx="2">
                  <c:v>1995</c:v>
                </c:pt>
                <c:pt idx="3">
                  <c:v>1996</c:v>
                </c:pt>
                <c:pt idx="4">
                  <c:v>1997</c:v>
                </c:pt>
                <c:pt idx="5">
                  <c:v>1998</c:v>
                </c:pt>
                <c:pt idx="6">
                  <c:v>1999</c:v>
                </c:pt>
                <c:pt idx="7">
                  <c:v>2000</c:v>
                </c:pt>
                <c:pt idx="8">
                  <c:v>2001</c:v>
                </c:pt>
                <c:pt idx="9">
                  <c:v>2002</c:v>
                </c:pt>
                <c:pt idx="10">
                  <c:v>2003</c:v>
                </c:pt>
                <c:pt idx="11">
                  <c:v>2004</c:v>
                </c:pt>
                <c:pt idx="12">
                  <c:v>2005</c:v>
                </c:pt>
                <c:pt idx="13">
                  <c:v>2006</c:v>
                </c:pt>
                <c:pt idx="14">
                  <c:v>2007</c:v>
                </c:pt>
                <c:pt idx="15">
                  <c:v>2008</c:v>
                </c:pt>
                <c:pt idx="16">
                  <c:v>2009</c:v>
                </c:pt>
                <c:pt idx="17">
                  <c:v>2010</c:v>
                </c:pt>
                <c:pt idx="18">
                  <c:v>2011</c:v>
                </c:pt>
                <c:pt idx="19">
                  <c:v>2012</c:v>
                </c:pt>
                <c:pt idx="20">
                  <c:v>2013</c:v>
                </c:pt>
                <c:pt idx="21">
                  <c:v>2014</c:v>
                </c:pt>
                <c:pt idx="22">
                  <c:v>2015</c:v>
                </c:pt>
                <c:pt idx="23">
                  <c:v>2016</c:v>
                </c:pt>
                <c:pt idx="24">
                  <c:v>2017</c:v>
                </c:pt>
                <c:pt idx="25">
                  <c:v>2018</c:v>
                </c:pt>
                <c:pt idx="26">
                  <c:v>2019</c:v>
                </c:pt>
                <c:pt idx="27">
                  <c:v>2020</c:v>
                </c:pt>
                <c:pt idx="28">
                  <c:v>2021</c:v>
                </c:pt>
                <c:pt idx="29">
                  <c:v>2022</c:v>
                </c:pt>
                <c:pt idx="30">
                  <c:v>2023</c:v>
                </c:pt>
                <c:pt idx="31">
                  <c:v>2024</c:v>
                </c:pt>
              </c:strCache>
            </c:strRef>
          </c:cat>
          <c:val>
            <c:numRef>
              <c:f>Table!$AW$56:$CB$56</c:f>
              <c:numCache>
                <c:formatCode>General</c:formatCode>
                <c:ptCount val="32"/>
                <c:pt idx="0">
                  <c:v>100.0000000000001</c:v>
                </c:pt>
                <c:pt idx="1">
                  <c:v>132.62104148618727</c:v>
                </c:pt>
                <c:pt idx="2">
                  <c:v>89.257868899797884</c:v>
                </c:pt>
                <c:pt idx="3">
                  <c:v>113.15814804119736</c:v>
                </c:pt>
                <c:pt idx="4">
                  <c:v>84.98411781692171</c:v>
                </c:pt>
                <c:pt idx="5">
                  <c:v>89.479256906343494</c:v>
                </c:pt>
                <c:pt idx="6">
                  <c:v>175.75320050052912</c:v>
                </c:pt>
                <c:pt idx="7">
                  <c:v>144.14284339204929</c:v>
                </c:pt>
                <c:pt idx="8">
                  <c:v>63.451727789007677</c:v>
                </c:pt>
                <c:pt idx="9">
                  <c:v>50.033689479256921</c:v>
                </c:pt>
                <c:pt idx="10">
                  <c:v>105.6502069496585</c:v>
                </c:pt>
                <c:pt idx="11">
                  <c:v>166.93618250072177</c:v>
                </c:pt>
                <c:pt idx="12">
                  <c:v>172.94253537395329</c:v>
                </c:pt>
                <c:pt idx="13">
                  <c:v>145.96207527192209</c:v>
                </c:pt>
                <c:pt idx="14">
                  <c:v>96.063143709693122</c:v>
                </c:pt>
                <c:pt idx="15">
                  <c:v>-44.922514197709184</c:v>
                </c:pt>
                <c:pt idx="16">
                  <c:v>-256.2903070555397</c:v>
                </c:pt>
                <c:pt idx="17">
                  <c:v>163.87525267109442</c:v>
                </c:pt>
                <c:pt idx="18">
                  <c:v>225.31523727018956</c:v>
                </c:pt>
                <c:pt idx="19">
                  <c:v>157.66676292232185</c:v>
                </c:pt>
                <c:pt idx="20">
                  <c:v>125.75801328328048</c:v>
                </c:pt>
                <c:pt idx="21">
                  <c:v>143.22841466936157</c:v>
                </c:pt>
                <c:pt idx="22">
                  <c:v>66.695543363172987</c:v>
                </c:pt>
                <c:pt idx="23">
                  <c:v>96.929444604870355</c:v>
                </c:pt>
                <c:pt idx="24">
                  <c:v>152.76735008181734</c:v>
                </c:pt>
                <c:pt idx="25">
                  <c:v>169.69871979978842</c:v>
                </c:pt>
                <c:pt idx="26">
                  <c:v>117.24901337953555</c:v>
                </c:pt>
                <c:pt idx="27">
                  <c:v>128.28953701029999</c:v>
                </c:pt>
                <c:pt idx="28">
                  <c:v>747.91606506882204</c:v>
                </c:pt>
                <c:pt idx="29">
                  <c:v>414.23621137741878</c:v>
                </c:pt>
                <c:pt idx="30">
                  <c:v>126.1526614688608</c:v>
                </c:pt>
                <c:pt idx="31">
                  <c:v>153.46039079795966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FDE-4F3C-B568-1AA6E4D469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00208191"/>
        <c:axId val="1500204831"/>
      </c:lineChart>
      <c:catAx>
        <c:axId val="15002081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00204831"/>
        <c:crosses val="autoZero"/>
        <c:auto val="1"/>
        <c:lblAlgn val="ctr"/>
        <c:lblOffset val="100"/>
        <c:noMultiLvlLbl val="0"/>
      </c:catAx>
      <c:valAx>
        <c:axId val="15002048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00208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0125439077577989"/>
          <c:y val="0.92005456115952489"/>
          <c:w val="0.59749105522257484"/>
          <c:h val="7.14744519705049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VOLATILITY INDEX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02313455770927E-2"/>
          <c:y val="0.13930555555555557"/>
          <c:w val="0.88562294450744128"/>
          <c:h val="0.72007764654418194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cat>
            <c:strRef>
              <c:f>Table!$AW$6:$CB$6</c:f>
              <c:strCache>
                <c:ptCount val="32"/>
                <c:pt idx="0">
                  <c:v>1993</c:v>
                </c:pt>
                <c:pt idx="1">
                  <c:v>1994</c:v>
                </c:pt>
                <c:pt idx="2">
                  <c:v>1995</c:v>
                </c:pt>
                <c:pt idx="3">
                  <c:v>1996</c:v>
                </c:pt>
                <c:pt idx="4">
                  <c:v>1997</c:v>
                </c:pt>
                <c:pt idx="5">
                  <c:v>1998</c:v>
                </c:pt>
                <c:pt idx="6">
                  <c:v>1999</c:v>
                </c:pt>
                <c:pt idx="7">
                  <c:v>2000</c:v>
                </c:pt>
                <c:pt idx="8">
                  <c:v>2001</c:v>
                </c:pt>
                <c:pt idx="9">
                  <c:v>2002</c:v>
                </c:pt>
                <c:pt idx="10">
                  <c:v>2003</c:v>
                </c:pt>
                <c:pt idx="11">
                  <c:v>2004</c:v>
                </c:pt>
                <c:pt idx="12">
                  <c:v>2005</c:v>
                </c:pt>
                <c:pt idx="13">
                  <c:v>2006</c:v>
                </c:pt>
                <c:pt idx="14">
                  <c:v>2007</c:v>
                </c:pt>
                <c:pt idx="15">
                  <c:v>2008</c:v>
                </c:pt>
                <c:pt idx="16">
                  <c:v>2009</c:v>
                </c:pt>
                <c:pt idx="17">
                  <c:v>2010</c:v>
                </c:pt>
                <c:pt idx="18">
                  <c:v>2011</c:v>
                </c:pt>
                <c:pt idx="19">
                  <c:v>2012</c:v>
                </c:pt>
                <c:pt idx="20">
                  <c:v>2013</c:v>
                </c:pt>
                <c:pt idx="21">
                  <c:v>2014</c:v>
                </c:pt>
                <c:pt idx="22">
                  <c:v>2015</c:v>
                </c:pt>
                <c:pt idx="23">
                  <c:v>2016</c:v>
                </c:pt>
                <c:pt idx="24">
                  <c:v>2017</c:v>
                </c:pt>
                <c:pt idx="25">
                  <c:v>2018</c:v>
                </c:pt>
                <c:pt idx="26">
                  <c:v>2019</c:v>
                </c:pt>
                <c:pt idx="27">
                  <c:v>2020</c:v>
                </c:pt>
                <c:pt idx="28">
                  <c:v>2021</c:v>
                </c:pt>
                <c:pt idx="29">
                  <c:v>2022</c:v>
                </c:pt>
                <c:pt idx="30">
                  <c:v>2023</c:v>
                </c:pt>
                <c:pt idx="31">
                  <c:v>2024</c:v>
                </c:pt>
              </c:strCache>
            </c:strRef>
          </c:cat>
          <c:val>
            <c:numRef>
              <c:f>Table!$AW$59:$CB$59</c:f>
              <c:numCache>
                <c:formatCode>General</c:formatCode>
                <c:ptCount val="32"/>
                <c:pt idx="0">
                  <c:v>0.99999761639249418</c:v>
                </c:pt>
                <c:pt idx="1">
                  <c:v>1.1727607720054212</c:v>
                </c:pt>
                <c:pt idx="2">
                  <c:v>1.7389415357266704</c:v>
                </c:pt>
                <c:pt idx="3">
                  <c:v>1.402041238918091</c:v>
                </c:pt>
                <c:pt idx="4">
                  <c:v>2.2529452269522077</c:v>
                </c:pt>
                <c:pt idx="5">
                  <c:v>1.9472437864088048</c:v>
                </c:pt>
                <c:pt idx="6">
                  <c:v>1.1148946993147613</c:v>
                </c:pt>
                <c:pt idx="7">
                  <c:v>1.5686065870713386</c:v>
                </c:pt>
                <c:pt idx="8">
                  <c:v>-0.46302744745278163</c:v>
                </c:pt>
                <c:pt idx="9">
                  <c:v>-1.152585734736312</c:v>
                </c:pt>
                <c:pt idx="10">
                  <c:v>0.87791898799506263</c:v>
                </c:pt>
                <c:pt idx="11">
                  <c:v>1.2300052665881638</c:v>
                </c:pt>
                <c:pt idx="12">
                  <c:v>1.4958109605372576</c:v>
                </c:pt>
                <c:pt idx="13">
                  <c:v>1.9642269723694878</c:v>
                </c:pt>
                <c:pt idx="14">
                  <c:v>1.9678640089386181</c:v>
                </c:pt>
                <c:pt idx="15">
                  <c:v>-1.274632480901672</c:v>
                </c:pt>
                <c:pt idx="16">
                  <c:v>1.1777749977633691</c:v>
                </c:pt>
                <c:pt idx="17">
                  <c:v>0.94128816968349105</c:v>
                </c:pt>
                <c:pt idx="18">
                  <c:v>1.0735255000073691</c:v>
                </c:pt>
                <c:pt idx="19">
                  <c:v>1.8448346198955312</c:v>
                </c:pt>
                <c:pt idx="20">
                  <c:v>1.3538276333784902</c:v>
                </c:pt>
                <c:pt idx="21">
                  <c:v>2.2386048319597651</c:v>
                </c:pt>
                <c:pt idx="22">
                  <c:v>3.1557105846623674</c:v>
                </c:pt>
                <c:pt idx="23">
                  <c:v>0.94827926927146988</c:v>
                </c:pt>
                <c:pt idx="24">
                  <c:v>1.8124548480083691</c:v>
                </c:pt>
                <c:pt idx="25">
                  <c:v>2.1720370590209579</c:v>
                </c:pt>
                <c:pt idx="26">
                  <c:v>2.241338007856494</c:v>
                </c:pt>
                <c:pt idx="27">
                  <c:v>-1.5561269648301019</c:v>
                </c:pt>
                <c:pt idx="28">
                  <c:v>1.0061837895677168</c:v>
                </c:pt>
                <c:pt idx="29">
                  <c:v>2.0297918082849269</c:v>
                </c:pt>
                <c:pt idx="30">
                  <c:v>4.3241694511342095</c:v>
                </c:pt>
                <c:pt idx="31">
                  <c:v>2.7466919745912008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24A-42A4-A20A-AC981FE137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96099999"/>
        <c:axId val="1496103839"/>
      </c:lineChart>
      <c:catAx>
        <c:axId val="14960999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6103839"/>
        <c:crosses val="autoZero"/>
        <c:auto val="1"/>
        <c:lblAlgn val="ctr"/>
        <c:lblOffset val="100"/>
        <c:noMultiLvlLbl val="0"/>
      </c:catAx>
      <c:valAx>
        <c:axId val="1496103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60999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/>
              <a:t>ANNUAL RATE OF PROFIT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Table!$C$6:$CB$6</c:f>
              <c:strCache>
                <c:ptCount val="78"/>
                <c:pt idx="0">
                  <c:v>1947</c:v>
                </c:pt>
                <c:pt idx="1">
                  <c:v>1948</c:v>
                </c:pt>
                <c:pt idx="2">
                  <c:v>1949</c:v>
                </c:pt>
                <c:pt idx="3">
                  <c:v>1950</c:v>
                </c:pt>
                <c:pt idx="4">
                  <c:v>1951</c:v>
                </c:pt>
                <c:pt idx="5">
                  <c:v>1952</c:v>
                </c:pt>
                <c:pt idx="6">
                  <c:v>1953</c:v>
                </c:pt>
                <c:pt idx="7">
                  <c:v>1954</c:v>
                </c:pt>
                <c:pt idx="8">
                  <c:v>1955</c:v>
                </c:pt>
                <c:pt idx="9">
                  <c:v>1956</c:v>
                </c:pt>
                <c:pt idx="10">
                  <c:v>1957</c:v>
                </c:pt>
                <c:pt idx="11">
                  <c:v>1958</c:v>
                </c:pt>
                <c:pt idx="12">
                  <c:v>1959</c:v>
                </c:pt>
                <c:pt idx="13">
                  <c:v>1960</c:v>
                </c:pt>
                <c:pt idx="14">
                  <c:v>1961</c:v>
                </c:pt>
                <c:pt idx="15">
                  <c:v>1962</c:v>
                </c:pt>
                <c:pt idx="16">
                  <c:v>1963</c:v>
                </c:pt>
                <c:pt idx="17">
                  <c:v>1964</c:v>
                </c:pt>
                <c:pt idx="18">
                  <c:v>1965</c:v>
                </c:pt>
                <c:pt idx="19">
                  <c:v>1966</c:v>
                </c:pt>
                <c:pt idx="20">
                  <c:v>1967</c:v>
                </c:pt>
                <c:pt idx="21">
                  <c:v>1968</c:v>
                </c:pt>
                <c:pt idx="22">
                  <c:v>1969</c:v>
                </c:pt>
                <c:pt idx="23">
                  <c:v>1970</c:v>
                </c:pt>
                <c:pt idx="24">
                  <c:v>1971</c:v>
                </c:pt>
                <c:pt idx="25">
                  <c:v>1972</c:v>
                </c:pt>
                <c:pt idx="26">
                  <c:v>1973</c:v>
                </c:pt>
                <c:pt idx="27">
                  <c:v>1974</c:v>
                </c:pt>
                <c:pt idx="28">
                  <c:v>1975</c:v>
                </c:pt>
                <c:pt idx="29">
                  <c:v>1976</c:v>
                </c:pt>
                <c:pt idx="30">
                  <c:v>1977</c:v>
                </c:pt>
                <c:pt idx="31">
                  <c:v>1978</c:v>
                </c:pt>
                <c:pt idx="32">
                  <c:v>1979</c:v>
                </c:pt>
                <c:pt idx="33">
                  <c:v>1980</c:v>
                </c:pt>
                <c:pt idx="34">
                  <c:v>1981</c:v>
                </c:pt>
                <c:pt idx="35">
                  <c:v>1982</c:v>
                </c:pt>
                <c:pt idx="36">
                  <c:v>1983</c:v>
                </c:pt>
                <c:pt idx="37">
                  <c:v>1984</c:v>
                </c:pt>
                <c:pt idx="38">
                  <c:v>1985</c:v>
                </c:pt>
                <c:pt idx="39">
                  <c:v>1986</c:v>
                </c:pt>
                <c:pt idx="40">
                  <c:v>1987</c:v>
                </c:pt>
                <c:pt idx="41">
                  <c:v>1988</c:v>
                </c:pt>
                <c:pt idx="42">
                  <c:v>1989</c:v>
                </c:pt>
                <c:pt idx="43">
                  <c:v>1990</c:v>
                </c:pt>
                <c:pt idx="44">
                  <c:v>1991</c:v>
                </c:pt>
                <c:pt idx="45">
                  <c:v>1992</c:v>
                </c:pt>
                <c:pt idx="46">
                  <c:v>1993</c:v>
                </c:pt>
                <c:pt idx="47">
                  <c:v>1994</c:v>
                </c:pt>
                <c:pt idx="48">
                  <c:v>1995</c:v>
                </c:pt>
                <c:pt idx="49">
                  <c:v>1996</c:v>
                </c:pt>
                <c:pt idx="50">
                  <c:v>1997</c:v>
                </c:pt>
                <c:pt idx="51">
                  <c:v>1998</c:v>
                </c:pt>
                <c:pt idx="52">
                  <c:v>1999</c:v>
                </c:pt>
                <c:pt idx="53">
                  <c:v>2000</c:v>
                </c:pt>
                <c:pt idx="54">
                  <c:v>2001</c:v>
                </c:pt>
                <c:pt idx="55">
                  <c:v>2002</c:v>
                </c:pt>
                <c:pt idx="56">
                  <c:v>2003</c:v>
                </c:pt>
                <c:pt idx="57">
                  <c:v>2004</c:v>
                </c:pt>
                <c:pt idx="58">
                  <c:v>2005</c:v>
                </c:pt>
                <c:pt idx="59">
                  <c:v>2006</c:v>
                </c:pt>
                <c:pt idx="60">
                  <c:v>2007</c:v>
                </c:pt>
                <c:pt idx="61">
                  <c:v>2008</c:v>
                </c:pt>
                <c:pt idx="62">
                  <c:v>2009</c:v>
                </c:pt>
                <c:pt idx="63">
                  <c:v>2010</c:v>
                </c:pt>
                <c:pt idx="64">
                  <c:v>2011</c:v>
                </c:pt>
                <c:pt idx="65">
                  <c:v>2012</c:v>
                </c:pt>
                <c:pt idx="66">
                  <c:v>2013</c:v>
                </c:pt>
                <c:pt idx="67">
                  <c:v>2014</c:v>
                </c:pt>
                <c:pt idx="68">
                  <c:v>2015</c:v>
                </c:pt>
                <c:pt idx="69">
                  <c:v>2016</c:v>
                </c:pt>
                <c:pt idx="70">
                  <c:v>2017</c:v>
                </c:pt>
                <c:pt idx="71">
                  <c:v>2018</c:v>
                </c:pt>
                <c:pt idx="72">
                  <c:v>2019</c:v>
                </c:pt>
                <c:pt idx="73">
                  <c:v>2020</c:v>
                </c:pt>
                <c:pt idx="74">
                  <c:v>2021</c:v>
                </c:pt>
                <c:pt idx="75">
                  <c:v>2022</c:v>
                </c:pt>
                <c:pt idx="76">
                  <c:v>2023</c:v>
                </c:pt>
                <c:pt idx="77">
                  <c:v>2024</c:v>
                </c:pt>
              </c:strCache>
            </c:strRef>
          </c:cat>
          <c:val>
            <c:numRef>
              <c:f>Table!$C$57:$CB$57</c:f>
              <c:numCache>
                <c:formatCode>0.0%</c:formatCode>
                <c:ptCount val="78"/>
                <c:pt idx="0">
                  <c:v>8.7584184622214123E-2</c:v>
                </c:pt>
                <c:pt idx="1">
                  <c:v>0.1006533737595191</c:v>
                </c:pt>
                <c:pt idx="2">
                  <c:v>9.0649466720913938E-2</c:v>
                </c:pt>
                <c:pt idx="3">
                  <c:v>0.10189693143900641</c:v>
                </c:pt>
                <c:pt idx="4">
                  <c:v>0.10481431154541498</c:v>
                </c:pt>
                <c:pt idx="5">
                  <c:v>9.3358434748987223E-2</c:v>
                </c:pt>
                <c:pt idx="6">
                  <c:v>8.9429559114088689E-2</c:v>
                </c:pt>
                <c:pt idx="7">
                  <c:v>8.5411247222427614E-2</c:v>
                </c:pt>
                <c:pt idx="8">
                  <c:v>9.9636354175135625E-2</c:v>
                </c:pt>
                <c:pt idx="9">
                  <c:v>8.8156657307544004E-2</c:v>
                </c:pt>
                <c:pt idx="10">
                  <c:v>8.1331951038928929E-2</c:v>
                </c:pt>
                <c:pt idx="11">
                  <c:v>7.2310581967006959E-2</c:v>
                </c:pt>
                <c:pt idx="12">
                  <c:v>8.6736427849805633E-2</c:v>
                </c:pt>
                <c:pt idx="13">
                  <c:v>8.1081854690980629E-2</c:v>
                </c:pt>
                <c:pt idx="14">
                  <c:v>8.1943157419789886E-2</c:v>
                </c:pt>
                <c:pt idx="15">
                  <c:v>9.1138618068003399E-2</c:v>
                </c:pt>
                <c:pt idx="16">
                  <c:v>9.7740274571717731E-2</c:v>
                </c:pt>
                <c:pt idx="17">
                  <c:v>0.1020932567583706</c:v>
                </c:pt>
                <c:pt idx="18">
                  <c:v>0.11036337622533582</c:v>
                </c:pt>
                <c:pt idx="19">
                  <c:v>0.10996657158974094</c:v>
                </c:pt>
                <c:pt idx="20">
                  <c:v>0.10036825517866284</c:v>
                </c:pt>
                <c:pt idx="21">
                  <c:v>9.8214420069412806E-2</c:v>
                </c:pt>
                <c:pt idx="22">
                  <c:v>8.7922104143717608E-2</c:v>
                </c:pt>
                <c:pt idx="23">
                  <c:v>7.259001291579914E-2</c:v>
                </c:pt>
                <c:pt idx="24">
                  <c:v>7.6877064084851662E-2</c:v>
                </c:pt>
                <c:pt idx="25">
                  <c:v>8.1110141380035444E-2</c:v>
                </c:pt>
                <c:pt idx="26">
                  <c:v>8.0725963142904755E-2</c:v>
                </c:pt>
                <c:pt idx="27">
                  <c:v>6.6193617738477692E-2</c:v>
                </c:pt>
                <c:pt idx="28">
                  <c:v>7.0012785465099148E-2</c:v>
                </c:pt>
                <c:pt idx="29">
                  <c:v>7.6130455376708789E-2</c:v>
                </c:pt>
                <c:pt idx="30">
                  <c:v>7.926420662066902E-2</c:v>
                </c:pt>
                <c:pt idx="31">
                  <c:v>7.8635759163069308E-2</c:v>
                </c:pt>
                <c:pt idx="32">
                  <c:v>7.0499946391640853E-2</c:v>
                </c:pt>
                <c:pt idx="33">
                  <c:v>6.1398677886815294E-2</c:v>
                </c:pt>
                <c:pt idx="34">
                  <c:v>6.6403141200574126E-2</c:v>
                </c:pt>
                <c:pt idx="35">
                  <c:v>6.0768588216142741E-2</c:v>
                </c:pt>
                <c:pt idx="36">
                  <c:v>6.7026810395390019E-2</c:v>
                </c:pt>
                <c:pt idx="37">
                  <c:v>7.6995785725283247E-2</c:v>
                </c:pt>
                <c:pt idx="38">
                  <c:v>7.4698993688937329E-2</c:v>
                </c:pt>
                <c:pt idx="39">
                  <c:v>6.7944159591775993E-2</c:v>
                </c:pt>
                <c:pt idx="40">
                  <c:v>7.1679737759890602E-2</c:v>
                </c:pt>
                <c:pt idx="41">
                  <c:v>7.5742932957895706E-2</c:v>
                </c:pt>
                <c:pt idx="42">
                  <c:v>7.1771903710989252E-2</c:v>
                </c:pt>
                <c:pt idx="43">
                  <c:v>6.8080848467039767E-2</c:v>
                </c:pt>
                <c:pt idx="44">
                  <c:v>6.5483058400491956E-2</c:v>
                </c:pt>
                <c:pt idx="45">
                  <c:v>6.2825429099795549E-2</c:v>
                </c:pt>
                <c:pt idx="46">
                  <c:v>6.5329016432136094E-2</c:v>
                </c:pt>
                <c:pt idx="47">
                  <c:v>7.3674616634833004E-2</c:v>
                </c:pt>
                <c:pt idx="48">
                  <c:v>7.5864134074584408E-2</c:v>
                </c:pt>
                <c:pt idx="49">
                  <c:v>7.9253389742706931E-2</c:v>
                </c:pt>
                <c:pt idx="50">
                  <c:v>8.1013515885942966E-2</c:v>
                </c:pt>
                <c:pt idx="51">
                  <c:v>7.4738953448913917E-2</c:v>
                </c:pt>
                <c:pt idx="52">
                  <c:v>7.1486728243432981E-2</c:v>
                </c:pt>
                <c:pt idx="53">
                  <c:v>6.4330813743210619E-2</c:v>
                </c:pt>
                <c:pt idx="54">
                  <c:v>5.6908464218687504E-2</c:v>
                </c:pt>
                <c:pt idx="55">
                  <c:v>6.0996341138428063E-2</c:v>
                </c:pt>
                <c:pt idx="56">
                  <c:v>6.7202587369774719E-2</c:v>
                </c:pt>
                <c:pt idx="57">
                  <c:v>7.4306019548365687E-2</c:v>
                </c:pt>
                <c:pt idx="58">
                  <c:v>8.0438170804001896E-2</c:v>
                </c:pt>
                <c:pt idx="59">
                  <c:v>8.3696528333678882E-2</c:v>
                </c:pt>
                <c:pt idx="60">
                  <c:v>7.803918068911718E-2</c:v>
                </c:pt>
                <c:pt idx="61">
                  <c:v>7.1023654471115569E-2</c:v>
                </c:pt>
                <c:pt idx="62">
                  <c:v>6.5410014137515529E-2</c:v>
                </c:pt>
                <c:pt idx="63">
                  <c:v>7.9348343104655258E-2</c:v>
                </c:pt>
                <c:pt idx="64">
                  <c:v>8.0380968786188486E-2</c:v>
                </c:pt>
                <c:pt idx="65">
                  <c:v>8.4126625684544057E-2</c:v>
                </c:pt>
                <c:pt idx="66">
                  <c:v>8.4148233363600916E-2</c:v>
                </c:pt>
                <c:pt idx="67">
                  <c:v>8.3901846946168104E-2</c:v>
                </c:pt>
                <c:pt idx="68">
                  <c:v>8.3110829116002038E-2</c:v>
                </c:pt>
                <c:pt idx="69">
                  <c:v>7.7836188353240812E-2</c:v>
                </c:pt>
                <c:pt idx="70">
                  <c:v>7.6364501047021832E-2</c:v>
                </c:pt>
                <c:pt idx="71">
                  <c:v>7.8197909736470686E-2</c:v>
                </c:pt>
                <c:pt idx="72">
                  <c:v>7.5785592313082351E-2</c:v>
                </c:pt>
                <c:pt idx="73">
                  <c:v>7.7297753534856184E-2</c:v>
                </c:pt>
                <c:pt idx="74">
                  <c:v>9.2710225018207346E-2</c:v>
                </c:pt>
                <c:pt idx="75">
                  <c:v>8.9004819955632669E-2</c:v>
                </c:pt>
                <c:pt idx="76">
                  <c:v>8.9762339334304095E-2</c:v>
                </c:pt>
                <c:pt idx="77">
                  <c:v>8.8877549167588249E-2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96-429E-A497-112580F8E1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9880383"/>
        <c:axId val="2069881343"/>
      </c:lineChart>
      <c:catAx>
        <c:axId val="20698803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9881343"/>
        <c:crosses val="autoZero"/>
        <c:auto val="1"/>
        <c:lblAlgn val="ctr"/>
        <c:lblOffset val="100"/>
        <c:noMultiLvlLbl val="0"/>
      </c:catAx>
      <c:valAx>
        <c:axId val="20698813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98803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81</xdr:col>
      <xdr:colOff>320040</xdr:colOff>
      <xdr:row>28</xdr:row>
      <xdr:rowOff>179070</xdr:rowOff>
    </xdr:from>
    <xdr:to>
      <xdr:col>92</xdr:col>
      <xdr:colOff>236220</xdr:colOff>
      <xdr:row>59</xdr:row>
      <xdr:rowOff>121920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251270F-34AF-E7CB-17E9-0E04411818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81</xdr:col>
      <xdr:colOff>304800</xdr:colOff>
      <xdr:row>61</xdr:row>
      <xdr:rowOff>148590</xdr:rowOff>
    </xdr:from>
    <xdr:to>
      <xdr:col>92</xdr:col>
      <xdr:colOff>167640</xdr:colOff>
      <xdr:row>80</xdr:row>
      <xdr:rowOff>167640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44797D2-45E2-81C9-7735-A6F6EE2F10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81</xdr:col>
      <xdr:colOff>350520</xdr:colOff>
      <xdr:row>83</xdr:row>
      <xdr:rowOff>64770</xdr:rowOff>
    </xdr:from>
    <xdr:to>
      <xdr:col>92</xdr:col>
      <xdr:colOff>106680</xdr:colOff>
      <xdr:row>99</xdr:row>
      <xdr:rowOff>137160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25294A7-CA50-668B-9922-C4E4B11C9F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65</xdr:col>
      <xdr:colOff>502920</xdr:colOff>
      <xdr:row>77</xdr:row>
      <xdr:rowOff>148590</xdr:rowOff>
    </xdr:from>
    <xdr:to>
      <xdr:col>76</xdr:col>
      <xdr:colOff>45720</xdr:colOff>
      <xdr:row>92</xdr:row>
      <xdr:rowOff>148590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E512BE1-C513-9380-E99B-1E730764704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47</xdr:col>
      <xdr:colOff>396240</xdr:colOff>
      <xdr:row>80</xdr:row>
      <xdr:rowOff>125730</xdr:rowOff>
    </xdr:from>
    <xdr:to>
      <xdr:col>58</xdr:col>
      <xdr:colOff>327660</xdr:colOff>
      <xdr:row>95</xdr:row>
      <xdr:rowOff>125730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E06F86D-8E5F-9F90-26C1-0E8A63B1523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D80"/>
  <sheetViews>
    <sheetView tabSelected="1" topLeftCell="AT80" workbookViewId="0">
      <selection activeCell="BM99" sqref="BM99"/>
    </sheetView>
  </sheetViews>
  <sheetFormatPr defaultColWidth="8.44140625" defaultRowHeight="14.4" x14ac:dyDescent="0.3"/>
  <cols>
    <col min="1" max="1" width="3.88671875" bestFit="1" customWidth="1"/>
    <col min="2" max="2" width="47.77734375" bestFit="1" customWidth="1"/>
    <col min="3" max="3" width="5.33203125" bestFit="1" customWidth="1"/>
    <col min="4" max="10" width="5.44140625" bestFit="1" customWidth="1"/>
    <col min="11" max="28" width="6.33203125" bestFit="1" customWidth="1"/>
    <col min="29" max="47" width="6.77734375" bestFit="1" customWidth="1"/>
    <col min="48" max="55" width="7.109375" bestFit="1" customWidth="1"/>
    <col min="56" max="57" width="8.21875" bestFit="1" customWidth="1"/>
    <col min="58" max="59" width="7.109375" bestFit="1" customWidth="1"/>
    <col min="60" max="80" width="8.21875" bestFit="1" customWidth="1"/>
    <col min="81" max="81" width="7.21875" bestFit="1" customWidth="1"/>
  </cols>
  <sheetData>
    <row r="1" spans="1:81" ht="18" x14ac:dyDescent="0.35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</row>
    <row r="2" spans="1:81" ht="17.399999999999999" x14ac:dyDescent="0.35">
      <c r="A2" s="18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</row>
    <row r="3" spans="1:81" x14ac:dyDescent="0.3">
      <c r="A3" s="17" t="s">
        <v>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</row>
    <row r="4" spans="1:81" x14ac:dyDescent="0.3">
      <c r="A4" s="17" t="s">
        <v>3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</row>
    <row r="6" spans="1:81" x14ac:dyDescent="0.3">
      <c r="A6" s="1" t="s">
        <v>4</v>
      </c>
      <c r="B6" s="1" t="s">
        <v>5</v>
      </c>
      <c r="C6" s="1" t="s">
        <v>6</v>
      </c>
      <c r="D6" s="1" t="s">
        <v>7</v>
      </c>
      <c r="E6" s="1" t="s">
        <v>8</v>
      </c>
      <c r="F6" s="1" t="s">
        <v>9</v>
      </c>
      <c r="G6" s="1" t="s">
        <v>10</v>
      </c>
      <c r="H6" s="1" t="s">
        <v>11</v>
      </c>
      <c r="I6" s="1" t="s">
        <v>12</v>
      </c>
      <c r="J6" s="1" t="s">
        <v>13</v>
      </c>
      <c r="K6" s="1" t="s">
        <v>14</v>
      </c>
      <c r="L6" s="1" t="s">
        <v>15</v>
      </c>
      <c r="M6" s="1" t="s">
        <v>16</v>
      </c>
      <c r="N6" s="1" t="s">
        <v>17</v>
      </c>
      <c r="O6" s="1" t="s">
        <v>18</v>
      </c>
      <c r="P6" s="1" t="s">
        <v>19</v>
      </c>
      <c r="Q6" s="1" t="s">
        <v>20</v>
      </c>
      <c r="R6" s="1" t="s">
        <v>21</v>
      </c>
      <c r="S6" s="1" t="s">
        <v>22</v>
      </c>
      <c r="T6" s="1" t="s">
        <v>23</v>
      </c>
      <c r="U6" s="1" t="s">
        <v>24</v>
      </c>
      <c r="V6" s="1" t="s">
        <v>25</v>
      </c>
      <c r="W6" s="1" t="s">
        <v>26</v>
      </c>
      <c r="X6" s="1" t="s">
        <v>27</v>
      </c>
      <c r="Y6" s="1" t="s">
        <v>28</v>
      </c>
      <c r="Z6" s="1" t="s">
        <v>29</v>
      </c>
      <c r="AA6" s="1" t="s">
        <v>30</v>
      </c>
      <c r="AB6" s="1" t="s">
        <v>31</v>
      </c>
      <c r="AC6" s="1" t="s">
        <v>32</v>
      </c>
      <c r="AD6" s="1" t="s">
        <v>33</v>
      </c>
      <c r="AE6" s="1" t="s">
        <v>34</v>
      </c>
      <c r="AF6" s="1" t="s">
        <v>35</v>
      </c>
      <c r="AG6" s="1" t="s">
        <v>36</v>
      </c>
      <c r="AH6" s="1" t="s">
        <v>37</v>
      </c>
      <c r="AI6" s="1" t="s">
        <v>38</v>
      </c>
      <c r="AJ6" s="1" t="s">
        <v>39</v>
      </c>
      <c r="AK6" s="1" t="s">
        <v>40</v>
      </c>
      <c r="AL6" s="1" t="s">
        <v>41</v>
      </c>
      <c r="AM6" s="1" t="s">
        <v>42</v>
      </c>
      <c r="AN6" s="1" t="s">
        <v>43</v>
      </c>
      <c r="AO6" s="1" t="s">
        <v>44</v>
      </c>
      <c r="AP6" s="1" t="s">
        <v>45</v>
      </c>
      <c r="AQ6" s="1" t="s">
        <v>46</v>
      </c>
      <c r="AR6" s="1" t="s">
        <v>47</v>
      </c>
      <c r="AS6" s="1" t="s">
        <v>48</v>
      </c>
      <c r="AT6" s="1" t="s">
        <v>49</v>
      </c>
      <c r="AU6" s="1" t="s">
        <v>50</v>
      </c>
      <c r="AV6" s="1" t="s">
        <v>51</v>
      </c>
      <c r="AW6" s="1" t="s">
        <v>52</v>
      </c>
      <c r="AX6" s="1" t="s">
        <v>53</v>
      </c>
      <c r="AY6" s="1" t="s">
        <v>54</v>
      </c>
      <c r="AZ6" s="1" t="s">
        <v>55</v>
      </c>
      <c r="BA6" s="1" t="s">
        <v>56</v>
      </c>
      <c r="BB6" s="1" t="s">
        <v>57</v>
      </c>
      <c r="BC6" s="1" t="s">
        <v>58</v>
      </c>
      <c r="BD6" s="1" t="s">
        <v>59</v>
      </c>
      <c r="BE6" s="1" t="s">
        <v>60</v>
      </c>
      <c r="BF6" s="1" t="s">
        <v>61</v>
      </c>
      <c r="BG6" s="1" t="s">
        <v>62</v>
      </c>
      <c r="BH6" s="1" t="s">
        <v>63</v>
      </c>
      <c r="BI6" s="1" t="s">
        <v>64</v>
      </c>
      <c r="BJ6" s="1" t="s">
        <v>65</v>
      </c>
      <c r="BK6" s="1" t="s">
        <v>66</v>
      </c>
      <c r="BL6" s="1" t="s">
        <v>67</v>
      </c>
      <c r="BM6" s="1" t="s">
        <v>68</v>
      </c>
      <c r="BN6" s="1" t="s">
        <v>69</v>
      </c>
      <c r="BO6" s="1" t="s">
        <v>70</v>
      </c>
      <c r="BP6" s="1" t="s">
        <v>71</v>
      </c>
      <c r="BQ6" s="1" t="s">
        <v>72</v>
      </c>
      <c r="BR6" s="1" t="s">
        <v>73</v>
      </c>
      <c r="BS6" s="1" t="s">
        <v>74</v>
      </c>
      <c r="BT6" s="1" t="s">
        <v>75</v>
      </c>
      <c r="BU6" s="1" t="s">
        <v>76</v>
      </c>
      <c r="BV6" s="1" t="s">
        <v>77</v>
      </c>
      <c r="BW6" s="1" t="s">
        <v>78</v>
      </c>
      <c r="BX6" s="1" t="s">
        <v>79</v>
      </c>
      <c r="BY6" s="1" t="s">
        <v>80</v>
      </c>
      <c r="BZ6" s="1" t="s">
        <v>81</v>
      </c>
      <c r="CA6" s="1" t="s">
        <v>82</v>
      </c>
      <c r="CB6" s="1" t="s">
        <v>83</v>
      </c>
      <c r="CC6" s="1" t="s">
        <v>84</v>
      </c>
    </row>
    <row r="7" spans="1:81" x14ac:dyDescent="0.3">
      <c r="A7" t="s">
        <v>4</v>
      </c>
      <c r="B7" t="s">
        <v>5</v>
      </c>
      <c r="C7" t="s">
        <v>5</v>
      </c>
      <c r="D7" t="s">
        <v>5</v>
      </c>
      <c r="E7" t="s">
        <v>5</v>
      </c>
      <c r="F7" t="s">
        <v>5</v>
      </c>
      <c r="G7" t="s">
        <v>5</v>
      </c>
      <c r="H7" t="s">
        <v>5</v>
      </c>
      <c r="I7" t="s">
        <v>5</v>
      </c>
      <c r="J7" t="s">
        <v>5</v>
      </c>
      <c r="K7" t="s">
        <v>5</v>
      </c>
      <c r="L7" t="s">
        <v>5</v>
      </c>
      <c r="M7" t="s">
        <v>5</v>
      </c>
      <c r="N7" t="s">
        <v>5</v>
      </c>
      <c r="O7" t="s">
        <v>5</v>
      </c>
      <c r="P7" t="s">
        <v>5</v>
      </c>
      <c r="Q7" t="s">
        <v>5</v>
      </c>
      <c r="R7" t="s">
        <v>5</v>
      </c>
      <c r="S7" t="s">
        <v>5</v>
      </c>
      <c r="T7" t="s">
        <v>5</v>
      </c>
      <c r="U7" t="s">
        <v>5</v>
      </c>
      <c r="V7" t="s">
        <v>5</v>
      </c>
      <c r="W7" t="s">
        <v>5</v>
      </c>
      <c r="X7" t="s">
        <v>5</v>
      </c>
      <c r="Y7" t="s">
        <v>5</v>
      </c>
      <c r="Z7" t="s">
        <v>5</v>
      </c>
      <c r="AA7" t="s">
        <v>5</v>
      </c>
      <c r="AB7" t="s">
        <v>5</v>
      </c>
      <c r="AC7" t="s">
        <v>5</v>
      </c>
      <c r="AD7" t="s">
        <v>5</v>
      </c>
      <c r="AE7" t="s">
        <v>5</v>
      </c>
      <c r="AF7" t="s">
        <v>5</v>
      </c>
      <c r="AG7" t="s">
        <v>5</v>
      </c>
      <c r="AH7" t="s">
        <v>5</v>
      </c>
      <c r="AI7" t="s">
        <v>5</v>
      </c>
      <c r="AJ7" t="s">
        <v>5</v>
      </c>
      <c r="AK7" t="s">
        <v>5</v>
      </c>
      <c r="AL7" t="s">
        <v>5</v>
      </c>
      <c r="AM7" t="s">
        <v>5</v>
      </c>
      <c r="AN7" t="s">
        <v>5</v>
      </c>
      <c r="AO7" t="s">
        <v>5</v>
      </c>
      <c r="AP7" t="s">
        <v>5</v>
      </c>
      <c r="AQ7" t="s">
        <v>5</v>
      </c>
      <c r="AR7" t="s">
        <v>5</v>
      </c>
      <c r="AS7" t="s">
        <v>5</v>
      </c>
      <c r="AT7" t="s">
        <v>5</v>
      </c>
      <c r="AU7" t="s">
        <v>5</v>
      </c>
      <c r="AV7" t="s">
        <v>5</v>
      </c>
      <c r="AW7" t="s">
        <v>5</v>
      </c>
      <c r="AX7" t="s">
        <v>5</v>
      </c>
      <c r="AY7" t="s">
        <v>5</v>
      </c>
      <c r="AZ7" t="s">
        <v>5</v>
      </c>
      <c r="BA7" t="s">
        <v>5</v>
      </c>
      <c r="BB7" t="s">
        <v>5</v>
      </c>
      <c r="BC7" t="s">
        <v>5</v>
      </c>
      <c r="BD7" t="s">
        <v>5</v>
      </c>
      <c r="BE7" t="s">
        <v>5</v>
      </c>
      <c r="BF7" t="s">
        <v>5</v>
      </c>
      <c r="BG7" t="s">
        <v>5</v>
      </c>
      <c r="BH7" t="s">
        <v>5</v>
      </c>
      <c r="BI7" t="s">
        <v>5</v>
      </c>
      <c r="BJ7" t="s">
        <v>5</v>
      </c>
      <c r="BK7" t="s">
        <v>5</v>
      </c>
      <c r="BL7" t="s">
        <v>5</v>
      </c>
      <c r="BM7" t="s">
        <v>5</v>
      </c>
      <c r="BN7" t="s">
        <v>5</v>
      </c>
      <c r="BO7" t="s">
        <v>5</v>
      </c>
      <c r="BP7" t="s">
        <v>5</v>
      </c>
      <c r="BQ7" t="s">
        <v>5</v>
      </c>
      <c r="BR7" t="s">
        <v>5</v>
      </c>
      <c r="BS7" t="s">
        <v>5</v>
      </c>
      <c r="BT7" t="s">
        <v>5</v>
      </c>
      <c r="BU7" t="s">
        <v>5</v>
      </c>
      <c r="BV7" t="s">
        <v>5</v>
      </c>
      <c r="BW7" t="s">
        <v>5</v>
      </c>
      <c r="BX7" t="s">
        <v>5</v>
      </c>
      <c r="BY7" t="s">
        <v>5</v>
      </c>
      <c r="BZ7" t="s">
        <v>5</v>
      </c>
      <c r="CA7" t="s">
        <v>5</v>
      </c>
      <c r="CB7" t="s">
        <v>5</v>
      </c>
      <c r="CC7" t="s">
        <v>5</v>
      </c>
    </row>
    <row r="8" spans="1:81" x14ac:dyDescent="0.3">
      <c r="A8" t="s">
        <v>85</v>
      </c>
      <c r="B8" s="2" t="s">
        <v>86</v>
      </c>
      <c r="C8" s="2">
        <v>127.5</v>
      </c>
      <c r="D8" s="2">
        <v>146.1</v>
      </c>
      <c r="E8" s="2">
        <v>143</v>
      </c>
      <c r="F8" s="2">
        <v>162.1</v>
      </c>
      <c r="G8" s="2">
        <v>185.8</v>
      </c>
      <c r="H8" s="2">
        <v>195</v>
      </c>
      <c r="I8" s="2">
        <v>209.2</v>
      </c>
      <c r="J8" s="2">
        <v>206.9</v>
      </c>
      <c r="K8" s="2">
        <v>233.1</v>
      </c>
      <c r="L8" s="2">
        <v>250.1</v>
      </c>
      <c r="M8" s="2">
        <v>261.7</v>
      </c>
      <c r="N8" s="2">
        <v>256.8</v>
      </c>
      <c r="O8" s="2">
        <v>287.39999999999998</v>
      </c>
      <c r="P8" s="2">
        <v>299.89999999999998</v>
      </c>
      <c r="Q8" s="2">
        <v>308.7</v>
      </c>
      <c r="R8" s="2">
        <v>336</v>
      </c>
      <c r="S8" s="2">
        <v>357.4</v>
      </c>
      <c r="T8" s="2">
        <v>386</v>
      </c>
      <c r="U8" s="2">
        <v>423.8</v>
      </c>
      <c r="V8" s="2">
        <v>465.1</v>
      </c>
      <c r="W8" s="2">
        <v>491.2</v>
      </c>
      <c r="X8" s="2">
        <v>542.1</v>
      </c>
      <c r="Y8" s="2">
        <v>590.70000000000005</v>
      </c>
      <c r="Z8" s="2">
        <v>612.1</v>
      </c>
      <c r="AA8" s="2">
        <v>660.9</v>
      </c>
      <c r="AB8" s="2">
        <v>732.9</v>
      </c>
      <c r="AC8" s="2">
        <v>820.2</v>
      </c>
      <c r="AD8" s="2">
        <v>889.6</v>
      </c>
      <c r="AE8" s="2">
        <v>965.5</v>
      </c>
      <c r="AF8" s="2">
        <v>1087.3</v>
      </c>
      <c r="AG8" s="2">
        <v>1232.5</v>
      </c>
      <c r="AH8" s="2">
        <v>1406.9</v>
      </c>
      <c r="AI8" s="2">
        <v>1564.4</v>
      </c>
      <c r="AJ8" s="2">
        <v>1702.4</v>
      </c>
      <c r="AK8" s="2">
        <v>1935.1</v>
      </c>
      <c r="AL8" s="2">
        <v>2018.6</v>
      </c>
      <c r="AM8" s="2">
        <v>2172.5</v>
      </c>
      <c r="AN8" s="2">
        <v>2434.8000000000002</v>
      </c>
      <c r="AO8" s="2">
        <v>2601.5</v>
      </c>
      <c r="AP8" s="2">
        <v>2706.8</v>
      </c>
      <c r="AQ8" s="2">
        <v>2895.1</v>
      </c>
      <c r="AR8" s="2">
        <v>3142.5</v>
      </c>
      <c r="AS8" s="2">
        <v>3320.1</v>
      </c>
      <c r="AT8" s="2">
        <v>3467.3</v>
      </c>
      <c r="AU8" s="2">
        <v>3554.7</v>
      </c>
      <c r="AV8" s="2">
        <v>3742.4</v>
      </c>
      <c r="AW8" s="2">
        <v>3918.9</v>
      </c>
      <c r="AX8" s="2">
        <v>4210.1000000000004</v>
      </c>
      <c r="AY8" s="2">
        <v>4474.2</v>
      </c>
      <c r="AZ8" s="2">
        <v>4770.2</v>
      </c>
      <c r="BA8" s="2">
        <v>5143.2</v>
      </c>
      <c r="BB8" s="2">
        <v>5474.4</v>
      </c>
      <c r="BC8" s="2">
        <v>5802.1</v>
      </c>
      <c r="BD8" s="2">
        <v>6216.2</v>
      </c>
      <c r="BE8" s="2">
        <v>6202.6</v>
      </c>
      <c r="BF8" s="2">
        <v>6298.5</v>
      </c>
      <c r="BG8" s="2">
        <v>6525</v>
      </c>
      <c r="BH8" s="2">
        <v>6960</v>
      </c>
      <c r="BI8" s="2">
        <v>7485.4</v>
      </c>
      <c r="BJ8" s="2">
        <v>8029.3</v>
      </c>
      <c r="BK8" s="2">
        <v>8199.2999999999993</v>
      </c>
      <c r="BL8" s="2">
        <v>8108.8</v>
      </c>
      <c r="BM8" s="2">
        <v>7817.3</v>
      </c>
      <c r="BN8" s="2">
        <v>8237</v>
      </c>
      <c r="BO8" s="2">
        <v>8623</v>
      </c>
      <c r="BP8" s="2">
        <v>9174</v>
      </c>
      <c r="BQ8" s="2">
        <v>9456.9</v>
      </c>
      <c r="BR8" s="2">
        <v>10046.5</v>
      </c>
      <c r="BS8" s="2">
        <v>10489.5</v>
      </c>
      <c r="BT8" s="2">
        <v>10684.4</v>
      </c>
      <c r="BU8" s="2">
        <v>11132.7</v>
      </c>
      <c r="BV8" s="2">
        <v>11796.3</v>
      </c>
      <c r="BW8" s="2">
        <v>12332.6</v>
      </c>
      <c r="BX8" s="2">
        <v>12095.3</v>
      </c>
      <c r="BY8" s="2">
        <v>13818.8</v>
      </c>
      <c r="BZ8" s="2">
        <v>15322.6</v>
      </c>
      <c r="CA8" s="2">
        <v>16125.9</v>
      </c>
      <c r="CB8" s="2">
        <v>16961.099999999999</v>
      </c>
      <c r="CC8" s="2">
        <v>17885.099999999999</v>
      </c>
    </row>
    <row r="9" spans="1:81" x14ac:dyDescent="0.3">
      <c r="A9" t="s">
        <v>87</v>
      </c>
      <c r="B9" t="s">
        <v>88</v>
      </c>
      <c r="C9">
        <v>9.8000000000000007</v>
      </c>
      <c r="D9">
        <v>11.5</v>
      </c>
      <c r="E9">
        <v>12.4</v>
      </c>
      <c r="F9">
        <v>13.3</v>
      </c>
      <c r="G9">
        <v>15.1</v>
      </c>
      <c r="H9">
        <v>16.100000000000001</v>
      </c>
      <c r="I9">
        <v>17.3</v>
      </c>
      <c r="J9">
        <v>18.3</v>
      </c>
      <c r="K9">
        <v>19.600000000000001</v>
      </c>
      <c r="L9">
        <v>22.1</v>
      </c>
      <c r="M9">
        <v>24.6</v>
      </c>
      <c r="N9">
        <v>26.4</v>
      </c>
      <c r="O9">
        <v>27.6</v>
      </c>
      <c r="P9">
        <v>28.5</v>
      </c>
      <c r="Q9">
        <v>29.5</v>
      </c>
      <c r="R9">
        <v>30.8</v>
      </c>
      <c r="S9">
        <v>32.4</v>
      </c>
      <c r="T9">
        <v>34.4</v>
      </c>
      <c r="U9">
        <v>37.1</v>
      </c>
      <c r="V9">
        <v>40.9</v>
      </c>
      <c r="W9">
        <v>45.1</v>
      </c>
      <c r="X9">
        <v>50</v>
      </c>
      <c r="Y9">
        <v>55.7</v>
      </c>
      <c r="Z9">
        <v>61.8</v>
      </c>
      <c r="AA9">
        <v>67.599999999999994</v>
      </c>
      <c r="AB9">
        <v>73.400000000000006</v>
      </c>
      <c r="AC9">
        <v>82</v>
      </c>
      <c r="AD9">
        <v>96</v>
      </c>
      <c r="AE9">
        <v>113.5</v>
      </c>
      <c r="AF9">
        <v>125</v>
      </c>
      <c r="AG9">
        <v>140.5</v>
      </c>
      <c r="AH9">
        <v>159.30000000000001</v>
      </c>
      <c r="AI9">
        <v>183.4</v>
      </c>
      <c r="AJ9">
        <v>212.1</v>
      </c>
      <c r="AK9">
        <v>244.9</v>
      </c>
      <c r="AL9">
        <v>272.5</v>
      </c>
      <c r="AM9">
        <v>285.89999999999998</v>
      </c>
      <c r="AN9">
        <v>303.2</v>
      </c>
      <c r="AO9">
        <v>326.89999999999998</v>
      </c>
      <c r="AP9">
        <v>349.9</v>
      </c>
      <c r="AQ9">
        <v>371.3</v>
      </c>
      <c r="AR9">
        <v>399.9</v>
      </c>
      <c r="AS9">
        <v>427.1</v>
      </c>
      <c r="AT9">
        <v>454.7</v>
      </c>
      <c r="AU9">
        <v>479.6</v>
      </c>
      <c r="AV9">
        <v>494.3</v>
      </c>
      <c r="AW9">
        <v>517.20000000000005</v>
      </c>
      <c r="AX9">
        <v>547.6</v>
      </c>
      <c r="AY9">
        <v>590.4</v>
      </c>
      <c r="AZ9">
        <v>626.29999999999995</v>
      </c>
      <c r="BA9">
        <v>670.1</v>
      </c>
      <c r="BB9">
        <v>715</v>
      </c>
      <c r="BC9">
        <v>769.6</v>
      </c>
      <c r="BD9">
        <v>838.6</v>
      </c>
      <c r="BE9">
        <v>888.6</v>
      </c>
      <c r="BF9">
        <v>914.6</v>
      </c>
      <c r="BG9">
        <v>932.5</v>
      </c>
      <c r="BH9">
        <v>973</v>
      </c>
      <c r="BI9">
        <v>1042.0999999999999</v>
      </c>
      <c r="BJ9">
        <v>1119.3</v>
      </c>
      <c r="BK9">
        <v>1188.9000000000001</v>
      </c>
      <c r="BL9">
        <v>1256.7</v>
      </c>
      <c r="BM9">
        <v>1263.7</v>
      </c>
      <c r="BN9">
        <v>1270.7</v>
      </c>
      <c r="BO9">
        <v>1324.5</v>
      </c>
      <c r="BP9">
        <v>1392</v>
      </c>
      <c r="BQ9">
        <v>1447.7</v>
      </c>
      <c r="BR9">
        <v>1524.3</v>
      </c>
      <c r="BS9">
        <v>1587.2</v>
      </c>
      <c r="BT9">
        <v>1629.9</v>
      </c>
      <c r="BU9">
        <v>1709.3</v>
      </c>
      <c r="BV9">
        <v>1793.6</v>
      </c>
      <c r="BW9">
        <v>1891.8</v>
      </c>
      <c r="BX9">
        <v>1968.2</v>
      </c>
      <c r="BY9">
        <v>2070.3000000000002</v>
      </c>
      <c r="BZ9">
        <v>2287.9</v>
      </c>
      <c r="CA9">
        <v>2447.4</v>
      </c>
      <c r="CB9">
        <v>2583.3000000000002</v>
      </c>
      <c r="CC9">
        <v>2742.8</v>
      </c>
    </row>
    <row r="10" spans="1:81" x14ac:dyDescent="0.3">
      <c r="A10" t="s">
        <v>89</v>
      </c>
      <c r="B10" t="s">
        <v>90</v>
      </c>
      <c r="C10">
        <v>117.7</v>
      </c>
      <c r="D10">
        <v>134.6</v>
      </c>
      <c r="E10">
        <v>130.6</v>
      </c>
      <c r="F10">
        <v>148.80000000000001</v>
      </c>
      <c r="G10">
        <v>170.7</v>
      </c>
      <c r="H10">
        <v>178.9</v>
      </c>
      <c r="I10">
        <v>191.9</v>
      </c>
      <c r="J10">
        <v>188.5</v>
      </c>
      <c r="K10">
        <v>213.5</v>
      </c>
      <c r="L10">
        <v>228</v>
      </c>
      <c r="M10">
        <v>237.1</v>
      </c>
      <c r="N10">
        <v>230.4</v>
      </c>
      <c r="O10">
        <v>259.8</v>
      </c>
      <c r="P10">
        <v>271.39999999999998</v>
      </c>
      <c r="Q10">
        <v>279.2</v>
      </c>
      <c r="R10">
        <v>305.10000000000002</v>
      </c>
      <c r="S10">
        <v>324.89999999999998</v>
      </c>
      <c r="T10">
        <v>351.6</v>
      </c>
      <c r="U10">
        <v>386.6</v>
      </c>
      <c r="V10">
        <v>424.2</v>
      </c>
      <c r="W10">
        <v>446.1</v>
      </c>
      <c r="X10">
        <v>492.1</v>
      </c>
      <c r="Y10">
        <v>534.9</v>
      </c>
      <c r="Z10">
        <v>550.29999999999995</v>
      </c>
      <c r="AA10">
        <v>593.29999999999995</v>
      </c>
      <c r="AB10">
        <v>659.5</v>
      </c>
      <c r="AC10">
        <v>738.2</v>
      </c>
      <c r="AD10">
        <v>793.5</v>
      </c>
      <c r="AE10">
        <v>852</v>
      </c>
      <c r="AF10">
        <v>962.3</v>
      </c>
      <c r="AG10">
        <v>1092.0999999999999</v>
      </c>
      <c r="AH10">
        <v>1247.5999999999999</v>
      </c>
      <c r="AI10">
        <v>1381</v>
      </c>
      <c r="AJ10">
        <v>1490.3</v>
      </c>
      <c r="AK10">
        <v>1690.3</v>
      </c>
      <c r="AL10">
        <v>1746</v>
      </c>
      <c r="AM10">
        <v>1886.6</v>
      </c>
      <c r="AN10">
        <v>2131.6</v>
      </c>
      <c r="AO10">
        <v>2274.6</v>
      </c>
      <c r="AP10">
        <v>2356.9</v>
      </c>
      <c r="AQ10">
        <v>2523.8000000000002</v>
      </c>
      <c r="AR10">
        <v>2742.7</v>
      </c>
      <c r="AS10">
        <v>2893</v>
      </c>
      <c r="AT10">
        <v>3012.6</v>
      </c>
      <c r="AU10">
        <v>3075.1</v>
      </c>
      <c r="AV10">
        <v>3248</v>
      </c>
      <c r="AW10">
        <v>3401.7</v>
      </c>
      <c r="AX10">
        <v>3662.5</v>
      </c>
      <c r="AY10">
        <v>3883.8</v>
      </c>
      <c r="AZ10">
        <v>4143.8999999999996</v>
      </c>
      <c r="BA10">
        <v>4473.1000000000004</v>
      </c>
      <c r="BB10">
        <v>4759.5</v>
      </c>
      <c r="BC10">
        <v>5032.3999999999996</v>
      </c>
      <c r="BD10">
        <v>5377.6</v>
      </c>
      <c r="BE10">
        <v>5314</v>
      </c>
      <c r="BF10">
        <v>5384</v>
      </c>
      <c r="BG10">
        <v>5592.4</v>
      </c>
      <c r="BH10">
        <v>5987</v>
      </c>
      <c r="BI10">
        <v>6443.4</v>
      </c>
      <c r="BJ10">
        <v>6910</v>
      </c>
      <c r="BK10">
        <v>7010.3</v>
      </c>
      <c r="BL10">
        <v>6852</v>
      </c>
      <c r="BM10">
        <v>6553.7</v>
      </c>
      <c r="BN10">
        <v>6966.3</v>
      </c>
      <c r="BO10">
        <v>7298.5</v>
      </c>
      <c r="BP10">
        <v>7782</v>
      </c>
      <c r="BQ10">
        <v>8009.2</v>
      </c>
      <c r="BR10">
        <v>8522.2000000000007</v>
      </c>
      <c r="BS10">
        <v>8902.2999999999993</v>
      </c>
      <c r="BT10">
        <v>9054.5</v>
      </c>
      <c r="BU10">
        <v>9423.4</v>
      </c>
      <c r="BV10">
        <v>10002.799999999999</v>
      </c>
      <c r="BW10">
        <v>10440.700000000001</v>
      </c>
      <c r="BX10">
        <v>10127.1</v>
      </c>
      <c r="BY10">
        <v>11748.6</v>
      </c>
      <c r="BZ10">
        <v>13034.7</v>
      </c>
      <c r="CA10">
        <v>13678.6</v>
      </c>
      <c r="CB10">
        <v>14377.8</v>
      </c>
      <c r="CC10">
        <v>15142.3</v>
      </c>
    </row>
    <row r="11" spans="1:81" x14ac:dyDescent="0.3">
      <c r="A11" t="s">
        <v>91</v>
      </c>
      <c r="B11" t="s">
        <v>92</v>
      </c>
      <c r="C11">
        <v>82.1</v>
      </c>
      <c r="D11">
        <v>91.1</v>
      </c>
      <c r="E11">
        <v>88.8</v>
      </c>
      <c r="F11">
        <v>98.7</v>
      </c>
      <c r="G11">
        <v>114.6</v>
      </c>
      <c r="H11">
        <v>123</v>
      </c>
      <c r="I11">
        <v>134</v>
      </c>
      <c r="J11">
        <v>132.19999999999999</v>
      </c>
      <c r="K11">
        <v>144.6</v>
      </c>
      <c r="L11">
        <v>158.19999999999999</v>
      </c>
      <c r="M11">
        <v>166.5</v>
      </c>
      <c r="N11">
        <v>164</v>
      </c>
      <c r="O11">
        <v>180.3</v>
      </c>
      <c r="P11">
        <v>190.7</v>
      </c>
      <c r="Q11">
        <v>195.6</v>
      </c>
      <c r="R11">
        <v>211</v>
      </c>
      <c r="S11">
        <v>222.7</v>
      </c>
      <c r="T11">
        <v>239.2</v>
      </c>
      <c r="U11">
        <v>259.89999999999998</v>
      </c>
      <c r="V11">
        <v>288.5</v>
      </c>
      <c r="W11">
        <v>308.39999999999998</v>
      </c>
      <c r="X11">
        <v>340.2</v>
      </c>
      <c r="Y11">
        <v>377.5</v>
      </c>
      <c r="Z11">
        <v>398</v>
      </c>
      <c r="AA11">
        <v>421.7</v>
      </c>
      <c r="AB11">
        <v>468.2</v>
      </c>
      <c r="AC11">
        <v>526.1</v>
      </c>
      <c r="AD11">
        <v>577.29999999999995</v>
      </c>
      <c r="AE11">
        <v>607.79999999999995</v>
      </c>
      <c r="AF11">
        <v>682.8</v>
      </c>
      <c r="AG11">
        <v>771.7</v>
      </c>
      <c r="AH11">
        <v>884.7</v>
      </c>
      <c r="AI11">
        <v>1004.4</v>
      </c>
      <c r="AJ11">
        <v>1102</v>
      </c>
      <c r="AK11">
        <v>1220.5999999999999</v>
      </c>
      <c r="AL11">
        <v>1275.0999999999999</v>
      </c>
      <c r="AM11">
        <v>1353</v>
      </c>
      <c r="AN11">
        <v>1501.1</v>
      </c>
      <c r="AO11">
        <v>1615.9</v>
      </c>
      <c r="AP11">
        <v>1723.4</v>
      </c>
      <c r="AQ11">
        <v>1847.6</v>
      </c>
      <c r="AR11">
        <v>2002.3</v>
      </c>
      <c r="AS11">
        <v>2119.3000000000002</v>
      </c>
      <c r="AT11">
        <v>2234.9</v>
      </c>
      <c r="AU11">
        <v>2277.8000000000002</v>
      </c>
      <c r="AV11">
        <v>2420.5</v>
      </c>
      <c r="AW11">
        <v>2515.6999999999998</v>
      </c>
      <c r="AX11">
        <v>2649</v>
      </c>
      <c r="AY11">
        <v>2787.9</v>
      </c>
      <c r="AZ11">
        <v>2953.7</v>
      </c>
      <c r="BA11">
        <v>3176.6</v>
      </c>
      <c r="BB11">
        <v>3447.5</v>
      </c>
      <c r="BC11">
        <v>3684.3</v>
      </c>
      <c r="BD11">
        <v>4008.9</v>
      </c>
      <c r="BE11">
        <v>4013.8</v>
      </c>
      <c r="BF11">
        <v>3972.7</v>
      </c>
      <c r="BG11">
        <v>4040.9</v>
      </c>
      <c r="BH11">
        <v>4240.2</v>
      </c>
      <c r="BI11">
        <v>4443</v>
      </c>
      <c r="BJ11">
        <v>4681.2</v>
      </c>
      <c r="BK11">
        <v>4894.2</v>
      </c>
      <c r="BL11">
        <v>4940.3</v>
      </c>
      <c r="BM11">
        <v>4607.5</v>
      </c>
      <c r="BN11">
        <v>4700.8</v>
      </c>
      <c r="BO11">
        <v>4928</v>
      </c>
      <c r="BP11">
        <v>5182.7</v>
      </c>
      <c r="BQ11">
        <v>5356.7</v>
      </c>
      <c r="BR11">
        <v>5648.2</v>
      </c>
      <c r="BS11">
        <v>5949.8</v>
      </c>
      <c r="BT11">
        <v>6109.7</v>
      </c>
      <c r="BU11">
        <v>6432.1</v>
      </c>
      <c r="BV11">
        <v>6780.6</v>
      </c>
      <c r="BW11">
        <v>7108.2</v>
      </c>
      <c r="BX11">
        <v>7168</v>
      </c>
      <c r="BY11">
        <v>7883.6</v>
      </c>
      <c r="BZ11">
        <v>8504.1</v>
      </c>
      <c r="CA11">
        <v>8960.6</v>
      </c>
      <c r="CB11">
        <v>9443.2999999999993</v>
      </c>
      <c r="CC11">
        <v>9891.5</v>
      </c>
    </row>
    <row r="12" spans="1:81" x14ac:dyDescent="0.3">
      <c r="A12" t="s">
        <v>93</v>
      </c>
      <c r="B12" t="s">
        <v>94</v>
      </c>
      <c r="C12">
        <v>78</v>
      </c>
      <c r="D12">
        <v>86.9</v>
      </c>
      <c r="E12">
        <v>84.4</v>
      </c>
      <c r="F12">
        <v>93</v>
      </c>
      <c r="G12">
        <v>107.5</v>
      </c>
      <c r="H12">
        <v>115.5</v>
      </c>
      <c r="I12">
        <v>125.8</v>
      </c>
      <c r="J12">
        <v>123.6</v>
      </c>
      <c r="K12">
        <v>134.80000000000001</v>
      </c>
      <c r="L12">
        <v>147</v>
      </c>
      <c r="M12">
        <v>154</v>
      </c>
      <c r="N12">
        <v>151.4</v>
      </c>
      <c r="O12">
        <v>165.6</v>
      </c>
      <c r="P12">
        <v>174.5</v>
      </c>
      <c r="Q12">
        <v>178.7</v>
      </c>
      <c r="R12">
        <v>191.8</v>
      </c>
      <c r="S12">
        <v>201.9</v>
      </c>
      <c r="T12">
        <v>216.8</v>
      </c>
      <c r="U12">
        <v>235.2</v>
      </c>
      <c r="V12">
        <v>259.2</v>
      </c>
      <c r="W12">
        <v>277.10000000000002</v>
      </c>
      <c r="X12">
        <v>305.39999999999998</v>
      </c>
      <c r="Y12">
        <v>338</v>
      </c>
      <c r="Z12">
        <v>356</v>
      </c>
      <c r="AA12">
        <v>376.2</v>
      </c>
      <c r="AB12">
        <v>414.8</v>
      </c>
      <c r="AC12">
        <v>464.6</v>
      </c>
      <c r="AD12">
        <v>508.9</v>
      </c>
      <c r="AE12">
        <v>528.4</v>
      </c>
      <c r="AF12">
        <v>591.20000000000005</v>
      </c>
      <c r="AG12">
        <v>662.7</v>
      </c>
      <c r="AH12">
        <v>756.2</v>
      </c>
      <c r="AI12">
        <v>855.6</v>
      </c>
      <c r="AJ12">
        <v>935.6</v>
      </c>
      <c r="AK12">
        <v>1033.4000000000001</v>
      </c>
      <c r="AL12">
        <v>1073.0999999999999</v>
      </c>
      <c r="AM12">
        <v>1132.5999999999999</v>
      </c>
      <c r="AN12">
        <v>1256.8</v>
      </c>
      <c r="AO12">
        <v>1351.4</v>
      </c>
      <c r="AP12">
        <v>1432.3</v>
      </c>
      <c r="AQ12">
        <v>1536.6</v>
      </c>
      <c r="AR12">
        <v>1666.1</v>
      </c>
      <c r="AS12">
        <v>1756.5</v>
      </c>
      <c r="AT12">
        <v>1849.3</v>
      </c>
      <c r="AU12">
        <v>1875.3</v>
      </c>
      <c r="AV12">
        <v>1977.8</v>
      </c>
      <c r="AW12">
        <v>2049.1</v>
      </c>
      <c r="AX12">
        <v>2160.3000000000002</v>
      </c>
      <c r="AY12">
        <v>2296.1</v>
      </c>
      <c r="AZ12">
        <v>2448.1999999999998</v>
      </c>
      <c r="BA12">
        <v>2650.8</v>
      </c>
      <c r="BB12">
        <v>2883.2</v>
      </c>
      <c r="BC12">
        <v>3092.4</v>
      </c>
      <c r="BD12">
        <v>3363.8</v>
      </c>
      <c r="BE12">
        <v>3352.3</v>
      </c>
      <c r="BF12">
        <v>3295.4</v>
      </c>
      <c r="BG12">
        <v>3335.7</v>
      </c>
      <c r="BH12">
        <v>3502.1</v>
      </c>
      <c r="BI12">
        <v>3663.8</v>
      </c>
      <c r="BJ12">
        <v>3883.9</v>
      </c>
      <c r="BK12">
        <v>4069.6</v>
      </c>
      <c r="BL12">
        <v>4106.3999999999996</v>
      </c>
      <c r="BM12">
        <v>3813.9</v>
      </c>
      <c r="BN12">
        <v>3896.8</v>
      </c>
      <c r="BO12">
        <v>4095.9</v>
      </c>
      <c r="BP12">
        <v>4323.3</v>
      </c>
      <c r="BQ12">
        <v>4461.3</v>
      </c>
      <c r="BR12">
        <v>4722.3</v>
      </c>
      <c r="BS12">
        <v>4984.3</v>
      </c>
      <c r="BT12">
        <v>5130.7</v>
      </c>
      <c r="BU12">
        <v>5395.6</v>
      </c>
      <c r="BV12">
        <v>5681.8</v>
      </c>
      <c r="BW12">
        <v>5968</v>
      </c>
      <c r="BX12">
        <v>6049.8</v>
      </c>
      <c r="BY12">
        <v>6678.1</v>
      </c>
      <c r="BZ12">
        <v>7232.5</v>
      </c>
      <c r="CA12">
        <v>7599.3</v>
      </c>
      <c r="CB12">
        <v>7993.4</v>
      </c>
      <c r="CC12">
        <v>8364.5</v>
      </c>
    </row>
    <row r="13" spans="1:81" x14ac:dyDescent="0.3">
      <c r="A13" t="s">
        <v>95</v>
      </c>
      <c r="B13" t="s">
        <v>96</v>
      </c>
      <c r="C13">
        <v>4.0999999999999996</v>
      </c>
      <c r="D13">
        <v>4.2</v>
      </c>
      <c r="E13">
        <v>4.4000000000000004</v>
      </c>
      <c r="F13">
        <v>5.7</v>
      </c>
      <c r="G13">
        <v>7</v>
      </c>
      <c r="H13">
        <v>7.5</v>
      </c>
      <c r="I13">
        <v>8.1999999999999993</v>
      </c>
      <c r="J13">
        <v>8.6</v>
      </c>
      <c r="K13">
        <v>9.8000000000000007</v>
      </c>
      <c r="L13">
        <v>11.2</v>
      </c>
      <c r="M13">
        <v>12.5</v>
      </c>
      <c r="N13">
        <v>12.6</v>
      </c>
      <c r="O13">
        <v>14.6</v>
      </c>
      <c r="P13">
        <v>16.2</v>
      </c>
      <c r="Q13">
        <v>16.899999999999999</v>
      </c>
      <c r="R13">
        <v>19.2</v>
      </c>
      <c r="S13">
        <v>20.8</v>
      </c>
      <c r="T13">
        <v>22.4</v>
      </c>
      <c r="U13">
        <v>24.7</v>
      </c>
      <c r="V13">
        <v>29.3</v>
      </c>
      <c r="W13">
        <v>31.4</v>
      </c>
      <c r="X13">
        <v>34.799999999999997</v>
      </c>
      <c r="Y13">
        <v>39.4</v>
      </c>
      <c r="Z13">
        <v>42</v>
      </c>
      <c r="AA13">
        <v>45.5</v>
      </c>
      <c r="AB13">
        <v>53.4</v>
      </c>
      <c r="AC13">
        <v>61.5</v>
      </c>
      <c r="AD13">
        <v>68.400000000000006</v>
      </c>
      <c r="AE13">
        <v>79.400000000000006</v>
      </c>
      <c r="AF13">
        <v>91.6</v>
      </c>
      <c r="AG13">
        <v>109</v>
      </c>
      <c r="AH13">
        <v>128.5</v>
      </c>
      <c r="AI13">
        <v>148.80000000000001</v>
      </c>
      <c r="AJ13">
        <v>166.4</v>
      </c>
      <c r="AK13">
        <v>187.1</v>
      </c>
      <c r="AL13">
        <v>202</v>
      </c>
      <c r="AM13">
        <v>220.3</v>
      </c>
      <c r="AN13">
        <v>244.3</v>
      </c>
      <c r="AO13">
        <v>264.5</v>
      </c>
      <c r="AP13">
        <v>291.10000000000002</v>
      </c>
      <c r="AQ13">
        <v>311.10000000000002</v>
      </c>
      <c r="AR13">
        <v>336.3</v>
      </c>
      <c r="AS13">
        <v>362.8</v>
      </c>
      <c r="AT13">
        <v>385.7</v>
      </c>
      <c r="AU13">
        <v>402.5</v>
      </c>
      <c r="AV13">
        <v>442.7</v>
      </c>
      <c r="AW13">
        <v>466.7</v>
      </c>
      <c r="AX13">
        <v>488.7</v>
      </c>
      <c r="AY13">
        <v>491.8</v>
      </c>
      <c r="AZ13">
        <v>505.5</v>
      </c>
      <c r="BA13">
        <v>525.70000000000005</v>
      </c>
      <c r="BB13">
        <v>564.29999999999995</v>
      </c>
      <c r="BC13">
        <v>591.9</v>
      </c>
      <c r="BD13">
        <v>645.1</v>
      </c>
      <c r="BE13">
        <v>661.5</v>
      </c>
      <c r="BF13">
        <v>677.3</v>
      </c>
      <c r="BG13">
        <v>705.2</v>
      </c>
      <c r="BH13">
        <v>738.1</v>
      </c>
      <c r="BI13">
        <v>779.2</v>
      </c>
      <c r="BJ13">
        <v>797.3</v>
      </c>
      <c r="BK13">
        <v>824.6</v>
      </c>
      <c r="BL13">
        <v>834</v>
      </c>
      <c r="BM13">
        <v>793.5</v>
      </c>
      <c r="BN13">
        <v>804</v>
      </c>
      <c r="BO13">
        <v>832.1</v>
      </c>
      <c r="BP13">
        <v>859.4</v>
      </c>
      <c r="BQ13">
        <v>895.4</v>
      </c>
      <c r="BR13">
        <v>925.9</v>
      </c>
      <c r="BS13">
        <v>965.6</v>
      </c>
      <c r="BT13">
        <v>979</v>
      </c>
      <c r="BU13">
        <v>1036.5</v>
      </c>
      <c r="BV13">
        <v>1098.9000000000001</v>
      </c>
      <c r="BW13">
        <v>1140.2</v>
      </c>
      <c r="BX13">
        <v>1118.2</v>
      </c>
      <c r="BY13">
        <v>1205.5</v>
      </c>
      <c r="BZ13">
        <v>1271.5999999999999</v>
      </c>
      <c r="CA13">
        <v>1361.3</v>
      </c>
      <c r="CB13">
        <v>1449.9</v>
      </c>
      <c r="CC13">
        <v>1527</v>
      </c>
    </row>
    <row r="14" spans="1:81" x14ac:dyDescent="0.3">
      <c r="A14" t="s">
        <v>97</v>
      </c>
      <c r="B14" t="s">
        <v>98</v>
      </c>
      <c r="C14">
        <v>11.5</v>
      </c>
      <c r="D14">
        <v>12.7</v>
      </c>
      <c r="E14">
        <v>13.4</v>
      </c>
      <c r="F14">
        <v>14.8</v>
      </c>
      <c r="G14">
        <v>15.9</v>
      </c>
      <c r="H14">
        <v>17.3</v>
      </c>
      <c r="I14">
        <v>18.5</v>
      </c>
      <c r="J14">
        <v>17.899999999999999</v>
      </c>
      <c r="K14">
        <v>19.8</v>
      </c>
      <c r="L14">
        <v>21.5</v>
      </c>
      <c r="M14">
        <v>22.8</v>
      </c>
      <c r="N14">
        <v>23.1</v>
      </c>
      <c r="O14">
        <v>25.6</v>
      </c>
      <c r="P14">
        <v>27.8</v>
      </c>
      <c r="Q14">
        <v>28.9</v>
      </c>
      <c r="R14">
        <v>31.2</v>
      </c>
      <c r="S14">
        <v>33.200000000000003</v>
      </c>
      <c r="T14">
        <v>35.6</v>
      </c>
      <c r="U14">
        <v>37.799999999999997</v>
      </c>
      <c r="V14">
        <v>38.9</v>
      </c>
      <c r="W14">
        <v>41.4</v>
      </c>
      <c r="X14">
        <v>47.8</v>
      </c>
      <c r="Y14">
        <v>52.9</v>
      </c>
      <c r="Z14">
        <v>57</v>
      </c>
      <c r="AA14">
        <v>62.8</v>
      </c>
      <c r="AB14">
        <v>67.3</v>
      </c>
      <c r="AC14">
        <v>74.099999999999994</v>
      </c>
      <c r="AD14">
        <v>78.599999999999994</v>
      </c>
      <c r="AE14">
        <v>84.5</v>
      </c>
      <c r="AF14">
        <v>91.4</v>
      </c>
      <c r="AG14">
        <v>100</v>
      </c>
      <c r="AH14">
        <v>108.7</v>
      </c>
      <c r="AI14">
        <v>115</v>
      </c>
      <c r="AJ14">
        <v>128.6</v>
      </c>
      <c r="AK14">
        <v>154.4</v>
      </c>
      <c r="AL14">
        <v>161.30000000000001</v>
      </c>
      <c r="AM14">
        <v>177.4</v>
      </c>
      <c r="AN14">
        <v>195.6</v>
      </c>
      <c r="AO14">
        <v>209</v>
      </c>
      <c r="AP14">
        <v>219.6</v>
      </c>
      <c r="AQ14">
        <v>233.4</v>
      </c>
      <c r="AR14">
        <v>252</v>
      </c>
      <c r="AS14">
        <v>267.5</v>
      </c>
      <c r="AT14">
        <v>284.5</v>
      </c>
      <c r="AU14">
        <v>307.89999999999998</v>
      </c>
      <c r="AV14">
        <v>325.89999999999998</v>
      </c>
      <c r="AW14">
        <v>343.8</v>
      </c>
      <c r="AX14">
        <v>376.1</v>
      </c>
      <c r="AY14">
        <v>384.8</v>
      </c>
      <c r="AZ14">
        <v>398.4</v>
      </c>
      <c r="BA14">
        <v>416.9</v>
      </c>
      <c r="BB14">
        <v>430.8</v>
      </c>
      <c r="BC14">
        <v>453.9</v>
      </c>
      <c r="BD14">
        <v>479.7</v>
      </c>
      <c r="BE14">
        <v>469.4</v>
      </c>
      <c r="BF14">
        <v>497.5</v>
      </c>
      <c r="BG14">
        <v>524.29999999999995</v>
      </c>
      <c r="BH14">
        <v>569.4</v>
      </c>
      <c r="BI14">
        <v>616.29999999999995</v>
      </c>
      <c r="BJ14">
        <v>654.5</v>
      </c>
      <c r="BK14">
        <v>676.3</v>
      </c>
      <c r="BL14">
        <v>685</v>
      </c>
      <c r="BM14">
        <v>655.5</v>
      </c>
      <c r="BN14">
        <v>684.9</v>
      </c>
      <c r="BO14">
        <v>718.7</v>
      </c>
      <c r="BP14">
        <v>743.2</v>
      </c>
      <c r="BQ14">
        <v>776.7</v>
      </c>
      <c r="BR14">
        <v>812.9</v>
      </c>
      <c r="BS14">
        <v>834.8</v>
      </c>
      <c r="BT14">
        <v>851.7</v>
      </c>
      <c r="BU14">
        <v>884.6</v>
      </c>
      <c r="BV14">
        <v>948.2</v>
      </c>
      <c r="BW14">
        <v>993.3</v>
      </c>
      <c r="BX14">
        <v>578.4</v>
      </c>
      <c r="BY14">
        <v>764.9</v>
      </c>
      <c r="BZ14">
        <v>1179.9000000000001</v>
      </c>
      <c r="CA14">
        <v>1194.5999999999999</v>
      </c>
      <c r="CB14">
        <v>1250.8</v>
      </c>
      <c r="CC14">
        <v>1412.9</v>
      </c>
    </row>
    <row r="15" spans="1:81" x14ac:dyDescent="0.3">
      <c r="A15" t="s">
        <v>99</v>
      </c>
      <c r="B15" t="s">
        <v>100</v>
      </c>
      <c r="C15">
        <v>24</v>
      </c>
      <c r="D15">
        <v>30.7</v>
      </c>
      <c r="E15">
        <v>28.4</v>
      </c>
      <c r="F15">
        <v>35.4</v>
      </c>
      <c r="G15">
        <v>40.200000000000003</v>
      </c>
      <c r="H15">
        <v>38.6</v>
      </c>
      <c r="I15">
        <v>39.4</v>
      </c>
      <c r="J15">
        <v>38.4</v>
      </c>
      <c r="K15">
        <v>49</v>
      </c>
      <c r="L15">
        <v>48.3</v>
      </c>
      <c r="M15">
        <v>47.8</v>
      </c>
      <c r="N15">
        <v>43.3</v>
      </c>
      <c r="O15">
        <v>54</v>
      </c>
      <c r="P15">
        <v>52.9</v>
      </c>
      <c r="Q15">
        <v>54.7</v>
      </c>
      <c r="R15">
        <v>62.9</v>
      </c>
      <c r="S15">
        <v>69.099999999999994</v>
      </c>
      <c r="T15">
        <v>76.8</v>
      </c>
      <c r="U15">
        <v>89</v>
      </c>
      <c r="V15">
        <v>96.8</v>
      </c>
      <c r="W15">
        <v>96.3</v>
      </c>
      <c r="X15">
        <v>104.1</v>
      </c>
      <c r="Y15">
        <v>104.6</v>
      </c>
      <c r="Z15">
        <v>95.3</v>
      </c>
      <c r="AA15">
        <v>108.8</v>
      </c>
      <c r="AB15">
        <v>124</v>
      </c>
      <c r="AC15">
        <v>138</v>
      </c>
      <c r="AD15">
        <v>137.6</v>
      </c>
      <c r="AE15">
        <v>159.69999999999999</v>
      </c>
      <c r="AF15">
        <v>188.1</v>
      </c>
      <c r="AG15">
        <v>220.3</v>
      </c>
      <c r="AH15">
        <v>254.2</v>
      </c>
      <c r="AI15">
        <v>261.60000000000002</v>
      </c>
      <c r="AJ15">
        <v>259.7</v>
      </c>
      <c r="AK15">
        <v>315.3</v>
      </c>
      <c r="AL15">
        <v>309.60000000000002</v>
      </c>
      <c r="AM15">
        <v>356.2</v>
      </c>
      <c r="AN15">
        <v>434.9</v>
      </c>
      <c r="AO15">
        <v>449.6</v>
      </c>
      <c r="AP15">
        <v>413.9</v>
      </c>
      <c r="AQ15">
        <v>442.8</v>
      </c>
      <c r="AR15">
        <v>488.4</v>
      </c>
      <c r="AS15">
        <v>506.1</v>
      </c>
      <c r="AT15">
        <v>493.3</v>
      </c>
      <c r="AU15">
        <v>489.3</v>
      </c>
      <c r="AV15">
        <v>501.6</v>
      </c>
      <c r="AW15">
        <v>542.20000000000005</v>
      </c>
      <c r="AX15">
        <v>637.4</v>
      </c>
      <c r="AY15">
        <v>711.2</v>
      </c>
      <c r="AZ15">
        <v>791.8</v>
      </c>
      <c r="BA15">
        <v>879.6</v>
      </c>
      <c r="BB15">
        <v>881.2</v>
      </c>
      <c r="BC15">
        <v>894.2</v>
      </c>
      <c r="BD15">
        <v>889</v>
      </c>
      <c r="BE15">
        <v>830.8</v>
      </c>
      <c r="BF15">
        <v>913.7</v>
      </c>
      <c r="BG15">
        <v>1027.3</v>
      </c>
      <c r="BH15">
        <v>1177.4000000000001</v>
      </c>
      <c r="BI15">
        <v>1384.1</v>
      </c>
      <c r="BJ15">
        <v>1574.3</v>
      </c>
      <c r="BK15">
        <v>1439.8</v>
      </c>
      <c r="BL15">
        <v>1226.8</v>
      </c>
      <c r="BM15">
        <v>1290.8</v>
      </c>
      <c r="BN15">
        <v>1580.6</v>
      </c>
      <c r="BO15">
        <v>1651.8</v>
      </c>
      <c r="BP15">
        <v>1856.1</v>
      </c>
      <c r="BQ15">
        <v>1875.9</v>
      </c>
      <c r="BR15">
        <v>2061.1</v>
      </c>
      <c r="BS15">
        <v>2117.6</v>
      </c>
      <c r="BT15">
        <v>2093</v>
      </c>
      <c r="BU15">
        <v>2106.6999999999998</v>
      </c>
      <c r="BV15">
        <v>2274</v>
      </c>
      <c r="BW15">
        <v>2339.1999999999998</v>
      </c>
      <c r="BX15">
        <v>2380.6999999999998</v>
      </c>
      <c r="BY15">
        <v>3100.1</v>
      </c>
      <c r="BZ15">
        <v>3350.7</v>
      </c>
      <c r="CA15">
        <v>3523.3</v>
      </c>
      <c r="CB15">
        <v>3683.7</v>
      </c>
      <c r="CC15">
        <v>3837.9</v>
      </c>
    </row>
    <row r="16" spans="1:81" x14ac:dyDescent="0.3">
      <c r="A16" t="s">
        <v>101</v>
      </c>
      <c r="B16" t="s">
        <v>102</v>
      </c>
      <c r="C16">
        <v>0.3</v>
      </c>
      <c r="D16">
        <v>0</v>
      </c>
      <c r="E16">
        <v>0</v>
      </c>
      <c r="F16">
        <v>-0.1</v>
      </c>
      <c r="G16">
        <v>-0.2</v>
      </c>
      <c r="H16">
        <v>-0.2</v>
      </c>
      <c r="I16">
        <v>0</v>
      </c>
      <c r="J16">
        <v>0.2</v>
      </c>
      <c r="K16">
        <v>0.1</v>
      </c>
      <c r="L16">
        <v>0</v>
      </c>
      <c r="M16">
        <v>0.2</v>
      </c>
      <c r="N16">
        <v>0.6</v>
      </c>
      <c r="O16">
        <v>-0.2</v>
      </c>
      <c r="P16">
        <v>-0.2</v>
      </c>
      <c r="Q16">
        <v>0.4</v>
      </c>
      <c r="R16">
        <v>0.8</v>
      </c>
      <c r="S16">
        <v>0.4</v>
      </c>
      <c r="T16">
        <v>0.8</v>
      </c>
      <c r="U16">
        <v>1.2</v>
      </c>
      <c r="V16">
        <v>2.2999999999999998</v>
      </c>
      <c r="W16">
        <v>4</v>
      </c>
      <c r="X16">
        <v>4.3</v>
      </c>
      <c r="Y16">
        <v>8.5</v>
      </c>
      <c r="Z16">
        <v>12.5</v>
      </c>
      <c r="AA16">
        <v>12.6</v>
      </c>
      <c r="AB16">
        <v>12.4</v>
      </c>
      <c r="AC16">
        <v>14.7</v>
      </c>
      <c r="AD16">
        <v>23.1</v>
      </c>
      <c r="AE16">
        <v>27.2</v>
      </c>
      <c r="AF16">
        <v>22.7</v>
      </c>
      <c r="AG16">
        <v>27.7</v>
      </c>
      <c r="AH16">
        <v>30.6</v>
      </c>
      <c r="AI16">
        <v>36.1</v>
      </c>
      <c r="AJ16">
        <v>60</v>
      </c>
      <c r="AK16">
        <v>84.8</v>
      </c>
      <c r="AL16">
        <v>97.8</v>
      </c>
      <c r="AM16">
        <v>93.8</v>
      </c>
      <c r="AN16">
        <v>107.3</v>
      </c>
      <c r="AO16">
        <v>103.8</v>
      </c>
      <c r="AP16">
        <v>100.6</v>
      </c>
      <c r="AQ16">
        <v>95.1</v>
      </c>
      <c r="AR16">
        <v>102.8</v>
      </c>
      <c r="AS16">
        <v>120.9</v>
      </c>
      <c r="AT16">
        <v>116</v>
      </c>
      <c r="AU16">
        <v>83.4</v>
      </c>
      <c r="AV16">
        <v>59.5</v>
      </c>
      <c r="AW16">
        <v>56.6</v>
      </c>
      <c r="AX16">
        <v>49.1</v>
      </c>
      <c r="AY16">
        <v>50.5</v>
      </c>
      <c r="AZ16">
        <v>46.4</v>
      </c>
      <c r="BA16">
        <v>62.9</v>
      </c>
      <c r="BB16">
        <v>96</v>
      </c>
      <c r="BC16">
        <v>95.3</v>
      </c>
      <c r="BD16">
        <v>135.80000000000001</v>
      </c>
      <c r="BE16">
        <v>127.6</v>
      </c>
      <c r="BF16">
        <v>78.5</v>
      </c>
      <c r="BG16">
        <v>58.8</v>
      </c>
      <c r="BH16">
        <v>-2.6</v>
      </c>
      <c r="BI16">
        <v>24.3</v>
      </c>
      <c r="BJ16">
        <v>71.3</v>
      </c>
      <c r="BK16">
        <v>113.4</v>
      </c>
      <c r="BL16">
        <v>176.5</v>
      </c>
      <c r="BM16">
        <v>117.3</v>
      </c>
      <c r="BN16">
        <v>93.2</v>
      </c>
      <c r="BO16">
        <v>95.1</v>
      </c>
      <c r="BP16">
        <v>150.6</v>
      </c>
      <c r="BQ16">
        <v>128.4</v>
      </c>
      <c r="BR16">
        <v>156.1</v>
      </c>
      <c r="BS16">
        <v>218.5</v>
      </c>
      <c r="BT16">
        <v>231.6</v>
      </c>
      <c r="BU16">
        <v>268.8</v>
      </c>
      <c r="BV16">
        <v>302.2</v>
      </c>
      <c r="BW16">
        <v>264.60000000000002</v>
      </c>
      <c r="BX16">
        <v>289</v>
      </c>
      <c r="BY16">
        <v>250.2</v>
      </c>
      <c r="BZ16">
        <v>241</v>
      </c>
      <c r="CA16">
        <v>168</v>
      </c>
      <c r="CB16">
        <v>88.2</v>
      </c>
      <c r="CC16">
        <v>43.8</v>
      </c>
    </row>
    <row r="17" spans="1:81" x14ac:dyDescent="0.3">
      <c r="A17" t="s">
        <v>103</v>
      </c>
      <c r="B17" t="s">
        <v>104</v>
      </c>
      <c r="C17">
        <v>0.6</v>
      </c>
      <c r="D17">
        <v>0.6</v>
      </c>
      <c r="E17">
        <v>0.6</v>
      </c>
      <c r="F17">
        <v>0.7</v>
      </c>
      <c r="G17">
        <v>1</v>
      </c>
      <c r="H17">
        <v>1</v>
      </c>
      <c r="I17">
        <v>1</v>
      </c>
      <c r="J17">
        <v>0.7</v>
      </c>
      <c r="K17">
        <v>1.1000000000000001</v>
      </c>
      <c r="L17">
        <v>1.4</v>
      </c>
      <c r="M17">
        <v>1.6</v>
      </c>
      <c r="N17">
        <v>1.4</v>
      </c>
      <c r="O17">
        <v>1.4</v>
      </c>
      <c r="P17">
        <v>1.5</v>
      </c>
      <c r="Q17">
        <v>1.7</v>
      </c>
      <c r="R17">
        <v>1.9</v>
      </c>
      <c r="S17">
        <v>2.2999999999999998</v>
      </c>
      <c r="T17">
        <v>2.7</v>
      </c>
      <c r="U17">
        <v>3.1</v>
      </c>
      <c r="V17">
        <v>2.9</v>
      </c>
      <c r="W17">
        <v>3.1</v>
      </c>
      <c r="X17">
        <v>3.7</v>
      </c>
      <c r="Y17">
        <v>4.3</v>
      </c>
      <c r="Z17">
        <v>3.7</v>
      </c>
      <c r="AA17">
        <v>3.4</v>
      </c>
      <c r="AB17">
        <v>3.9</v>
      </c>
      <c r="AC17">
        <v>4.8</v>
      </c>
      <c r="AD17">
        <v>6.3</v>
      </c>
      <c r="AE17">
        <v>8.1999999999999993</v>
      </c>
      <c r="AF17">
        <v>7.6</v>
      </c>
      <c r="AG17">
        <v>6</v>
      </c>
      <c r="AH17">
        <v>7.9</v>
      </c>
      <c r="AI17">
        <v>10.8</v>
      </c>
      <c r="AJ17">
        <v>12</v>
      </c>
      <c r="AK17">
        <v>14.3</v>
      </c>
      <c r="AL17">
        <v>16.600000000000001</v>
      </c>
      <c r="AM17">
        <v>19.5</v>
      </c>
      <c r="AN17">
        <v>26.9</v>
      </c>
      <c r="AO17">
        <v>30.9</v>
      </c>
      <c r="AP17">
        <v>29.3</v>
      </c>
      <c r="AQ17">
        <v>24.9</v>
      </c>
      <c r="AR17">
        <v>26.4</v>
      </c>
      <c r="AS17">
        <v>33.6</v>
      </c>
      <c r="AT17">
        <v>34</v>
      </c>
      <c r="AU17">
        <v>33.700000000000003</v>
      </c>
      <c r="AV17">
        <v>34</v>
      </c>
      <c r="AW17">
        <v>31.8</v>
      </c>
      <c r="AX17">
        <v>32.200000000000003</v>
      </c>
      <c r="AY17">
        <v>36.9</v>
      </c>
      <c r="AZ17">
        <v>43.7</v>
      </c>
      <c r="BA17">
        <v>34.4</v>
      </c>
      <c r="BB17">
        <v>52.8</v>
      </c>
      <c r="BC17">
        <v>53.8</v>
      </c>
      <c r="BD17">
        <v>72.400000000000006</v>
      </c>
      <c r="BE17">
        <v>84.8</v>
      </c>
      <c r="BF17">
        <v>61.6</v>
      </c>
      <c r="BG17">
        <v>50.3</v>
      </c>
      <c r="BH17">
        <v>54.6</v>
      </c>
      <c r="BI17">
        <v>55.5</v>
      </c>
      <c r="BJ17">
        <v>46.5</v>
      </c>
      <c r="BK17">
        <v>68.400000000000006</v>
      </c>
      <c r="BL17">
        <v>94.8</v>
      </c>
      <c r="BM17">
        <v>96.5</v>
      </c>
      <c r="BN17">
        <v>98.7</v>
      </c>
      <c r="BO17">
        <v>106.8</v>
      </c>
      <c r="BP17">
        <v>53.2</v>
      </c>
      <c r="BQ17">
        <v>65.099999999999994</v>
      </c>
      <c r="BR17">
        <v>97</v>
      </c>
      <c r="BS17">
        <v>121.2</v>
      </c>
      <c r="BT17">
        <v>137.1</v>
      </c>
      <c r="BU17">
        <v>111.5</v>
      </c>
      <c r="BV17">
        <v>127.2</v>
      </c>
      <c r="BW17">
        <v>136.19999999999999</v>
      </c>
      <c r="BX17">
        <v>125.5</v>
      </c>
      <c r="BY17">
        <v>152.1</v>
      </c>
      <c r="BZ17">
        <v>196.6</v>
      </c>
      <c r="CA17">
        <v>211.1</v>
      </c>
      <c r="CB17">
        <v>251.3</v>
      </c>
      <c r="CC17">
        <v>243.2</v>
      </c>
    </row>
    <row r="18" spans="1:81" x14ac:dyDescent="0.3">
      <c r="A18" t="s">
        <v>105</v>
      </c>
      <c r="B18" t="s">
        <v>106</v>
      </c>
      <c r="C18">
        <v>23.2</v>
      </c>
      <c r="D18">
        <v>30.1</v>
      </c>
      <c r="E18">
        <v>27.9</v>
      </c>
      <c r="F18">
        <v>34.799999999999997</v>
      </c>
      <c r="G18">
        <v>39.5</v>
      </c>
      <c r="H18">
        <v>37.799999999999997</v>
      </c>
      <c r="I18">
        <v>38.5</v>
      </c>
      <c r="J18">
        <v>37.5</v>
      </c>
      <c r="K18">
        <v>47.8</v>
      </c>
      <c r="L18">
        <v>46.8</v>
      </c>
      <c r="M18">
        <v>46</v>
      </c>
      <c r="N18">
        <v>41.3</v>
      </c>
      <c r="O18">
        <v>52.8</v>
      </c>
      <c r="P18">
        <v>51.5</v>
      </c>
      <c r="Q18">
        <v>52.6</v>
      </c>
      <c r="R18">
        <v>60.3</v>
      </c>
      <c r="S18">
        <v>66.400000000000006</v>
      </c>
      <c r="T18">
        <v>73.2</v>
      </c>
      <c r="U18">
        <v>84.6</v>
      </c>
      <c r="V18">
        <v>91.6</v>
      </c>
      <c r="W18">
        <v>89.1</v>
      </c>
      <c r="X18">
        <v>96.1</v>
      </c>
      <c r="Y18">
        <v>91.8</v>
      </c>
      <c r="Z18">
        <v>79.099999999999994</v>
      </c>
      <c r="AA18">
        <v>92.8</v>
      </c>
      <c r="AB18">
        <v>107.7</v>
      </c>
      <c r="AC18">
        <v>118.5</v>
      </c>
      <c r="AD18">
        <v>108.2</v>
      </c>
      <c r="AE18">
        <v>124.2</v>
      </c>
      <c r="AF18">
        <v>157.80000000000001</v>
      </c>
      <c r="AG18">
        <v>186.7</v>
      </c>
      <c r="AH18">
        <v>215.7</v>
      </c>
      <c r="AI18">
        <v>214.6</v>
      </c>
      <c r="AJ18">
        <v>187.7</v>
      </c>
      <c r="AK18">
        <v>216.2</v>
      </c>
      <c r="AL18">
        <v>195.2</v>
      </c>
      <c r="AM18">
        <v>242.8</v>
      </c>
      <c r="AN18">
        <v>300.7</v>
      </c>
      <c r="AO18">
        <v>315</v>
      </c>
      <c r="AP18">
        <v>284.10000000000002</v>
      </c>
      <c r="AQ18">
        <v>322.8</v>
      </c>
      <c r="AR18">
        <v>359.3</v>
      </c>
      <c r="AS18">
        <v>351.6</v>
      </c>
      <c r="AT18">
        <v>343.2</v>
      </c>
      <c r="AU18">
        <v>372.3</v>
      </c>
      <c r="AV18">
        <v>408.2</v>
      </c>
      <c r="AW18">
        <v>453.8</v>
      </c>
      <c r="AX18">
        <v>556.1</v>
      </c>
      <c r="AY18">
        <v>623.70000000000005</v>
      </c>
      <c r="AZ18">
        <v>701.6</v>
      </c>
      <c r="BA18">
        <v>782.3</v>
      </c>
      <c r="BB18">
        <v>732.4</v>
      </c>
      <c r="BC18">
        <v>745</v>
      </c>
      <c r="BD18">
        <v>680.7</v>
      </c>
      <c r="BE18">
        <v>618.4</v>
      </c>
      <c r="BF18">
        <v>773.6</v>
      </c>
      <c r="BG18">
        <v>918.1</v>
      </c>
      <c r="BH18">
        <v>1125.4000000000001</v>
      </c>
      <c r="BI18">
        <v>1304.3</v>
      </c>
      <c r="BJ18">
        <v>1456.4</v>
      </c>
      <c r="BK18">
        <v>1258</v>
      </c>
      <c r="BL18">
        <v>955.4</v>
      </c>
      <c r="BM18">
        <v>1076.9000000000001</v>
      </c>
      <c r="BN18">
        <v>1388.7</v>
      </c>
      <c r="BO18">
        <v>1449.9</v>
      </c>
      <c r="BP18">
        <v>1652.4</v>
      </c>
      <c r="BQ18">
        <v>1682.3</v>
      </c>
      <c r="BR18">
        <v>1808</v>
      </c>
      <c r="BS18">
        <v>1777.9</v>
      </c>
      <c r="BT18">
        <v>1724.4</v>
      </c>
      <c r="BU18">
        <v>1726.3</v>
      </c>
      <c r="BV18">
        <v>1844.6</v>
      </c>
      <c r="BW18">
        <v>1938.3</v>
      </c>
      <c r="BX18">
        <v>1966.3</v>
      </c>
      <c r="BY18">
        <v>2697.8</v>
      </c>
      <c r="BZ18">
        <v>2913.1</v>
      </c>
      <c r="CA18">
        <v>3144.3</v>
      </c>
      <c r="CB18">
        <v>3344.2</v>
      </c>
      <c r="CC18">
        <v>3550.9</v>
      </c>
    </row>
    <row r="19" spans="1:81" x14ac:dyDescent="0.3">
      <c r="A19" t="s">
        <v>107</v>
      </c>
      <c r="B19" t="s">
        <v>108</v>
      </c>
      <c r="C19">
        <v>11.2</v>
      </c>
      <c r="D19">
        <v>12.3</v>
      </c>
      <c r="E19">
        <v>10</v>
      </c>
      <c r="F19">
        <v>17.7</v>
      </c>
      <c r="G19">
        <v>22.3</v>
      </c>
      <c r="H19">
        <v>19.100000000000001</v>
      </c>
      <c r="I19">
        <v>19.899999999999999</v>
      </c>
      <c r="J19">
        <v>17.3</v>
      </c>
      <c r="K19">
        <v>21.8</v>
      </c>
      <c r="L19">
        <v>21.6</v>
      </c>
      <c r="M19">
        <v>20.9</v>
      </c>
      <c r="N19">
        <v>18.399999999999999</v>
      </c>
      <c r="O19">
        <v>22.8</v>
      </c>
      <c r="P19">
        <v>21.9</v>
      </c>
      <c r="Q19">
        <v>22.2</v>
      </c>
      <c r="R19">
        <v>23.3</v>
      </c>
      <c r="S19">
        <v>25.5</v>
      </c>
      <c r="T19">
        <v>26.6</v>
      </c>
      <c r="U19">
        <v>29.8</v>
      </c>
      <c r="V19">
        <v>32.200000000000003</v>
      </c>
      <c r="W19">
        <v>31</v>
      </c>
      <c r="X19">
        <v>37.200000000000003</v>
      </c>
      <c r="Y19">
        <v>37</v>
      </c>
      <c r="Z19">
        <v>31.3</v>
      </c>
      <c r="AA19">
        <v>34.799999999999997</v>
      </c>
      <c r="AB19">
        <v>39.1</v>
      </c>
      <c r="AC19">
        <v>45.6</v>
      </c>
      <c r="AD19">
        <v>47.2</v>
      </c>
      <c r="AE19">
        <v>46.3</v>
      </c>
      <c r="AF19">
        <v>59.4</v>
      </c>
      <c r="AG19">
        <v>68.5</v>
      </c>
      <c r="AH19">
        <v>77.900000000000006</v>
      </c>
      <c r="AI19">
        <v>80.7</v>
      </c>
      <c r="AJ19">
        <v>75.5</v>
      </c>
      <c r="AK19">
        <v>70.3</v>
      </c>
      <c r="AL19">
        <v>51.3</v>
      </c>
      <c r="AM19">
        <v>66.400000000000006</v>
      </c>
      <c r="AN19">
        <v>81.5</v>
      </c>
      <c r="AO19">
        <v>81.599999999999994</v>
      </c>
      <c r="AP19">
        <v>91.9</v>
      </c>
      <c r="AQ19">
        <v>112.7</v>
      </c>
      <c r="AR19">
        <v>124.3</v>
      </c>
      <c r="AS19">
        <v>124.4</v>
      </c>
      <c r="AT19">
        <v>121.8</v>
      </c>
      <c r="AU19">
        <v>117.8</v>
      </c>
      <c r="AV19">
        <v>131.9</v>
      </c>
      <c r="AW19">
        <v>155</v>
      </c>
      <c r="AX19">
        <v>172.7</v>
      </c>
      <c r="AY19">
        <v>194.4</v>
      </c>
      <c r="AZ19">
        <v>211.4</v>
      </c>
      <c r="BA19">
        <v>224.8</v>
      </c>
      <c r="BB19">
        <v>221.8</v>
      </c>
      <c r="BC19">
        <v>227.4</v>
      </c>
      <c r="BD19">
        <v>233.4</v>
      </c>
      <c r="BE19">
        <v>170.1</v>
      </c>
      <c r="BF19">
        <v>160.69999999999999</v>
      </c>
      <c r="BG19">
        <v>213.8</v>
      </c>
      <c r="BH19">
        <v>278.5</v>
      </c>
      <c r="BI19">
        <v>379.7</v>
      </c>
      <c r="BJ19">
        <v>430.1</v>
      </c>
      <c r="BK19">
        <v>391.8</v>
      </c>
      <c r="BL19">
        <v>255.9</v>
      </c>
      <c r="BM19">
        <v>203.9</v>
      </c>
      <c r="BN19">
        <v>272.3</v>
      </c>
      <c r="BO19">
        <v>280.8</v>
      </c>
      <c r="BP19">
        <v>334.6</v>
      </c>
      <c r="BQ19">
        <v>362.4</v>
      </c>
      <c r="BR19">
        <v>406.9</v>
      </c>
      <c r="BS19">
        <v>396.1</v>
      </c>
      <c r="BT19">
        <v>376</v>
      </c>
      <c r="BU19">
        <v>297.2</v>
      </c>
      <c r="BV19">
        <v>297.39999999999998</v>
      </c>
      <c r="BW19">
        <v>297.2</v>
      </c>
      <c r="BX19">
        <v>311.10000000000002</v>
      </c>
      <c r="BY19">
        <v>468.9</v>
      </c>
      <c r="BZ19">
        <v>600.6</v>
      </c>
      <c r="CA19">
        <v>613</v>
      </c>
      <c r="CB19">
        <v>680.3</v>
      </c>
      <c r="CC19">
        <v>695.2</v>
      </c>
    </row>
    <row r="20" spans="1:81" x14ac:dyDescent="0.3">
      <c r="A20" t="s">
        <v>109</v>
      </c>
      <c r="B20" t="s">
        <v>110</v>
      </c>
      <c r="C20">
        <v>12</v>
      </c>
      <c r="D20">
        <v>17.899999999999999</v>
      </c>
      <c r="E20">
        <v>17.899999999999999</v>
      </c>
      <c r="F20">
        <v>17.100000000000001</v>
      </c>
      <c r="G20">
        <v>17.2</v>
      </c>
      <c r="H20">
        <v>18.7</v>
      </c>
      <c r="I20">
        <v>18.600000000000001</v>
      </c>
      <c r="J20">
        <v>20.2</v>
      </c>
      <c r="K20">
        <v>26</v>
      </c>
      <c r="L20">
        <v>25.2</v>
      </c>
      <c r="M20">
        <v>25.2</v>
      </c>
      <c r="N20">
        <v>22.9</v>
      </c>
      <c r="O20">
        <v>30</v>
      </c>
      <c r="P20">
        <v>29.7</v>
      </c>
      <c r="Q20">
        <v>30.4</v>
      </c>
      <c r="R20">
        <v>37</v>
      </c>
      <c r="S20">
        <v>40.9</v>
      </c>
      <c r="T20">
        <v>46.7</v>
      </c>
      <c r="U20">
        <v>54.8</v>
      </c>
      <c r="V20">
        <v>59.4</v>
      </c>
      <c r="W20">
        <v>58.1</v>
      </c>
      <c r="X20">
        <v>58.9</v>
      </c>
      <c r="Y20">
        <v>54.9</v>
      </c>
      <c r="Z20">
        <v>47.9</v>
      </c>
      <c r="AA20">
        <v>58</v>
      </c>
      <c r="AB20">
        <v>68.599999999999994</v>
      </c>
      <c r="AC20">
        <v>72.900000000000006</v>
      </c>
      <c r="AD20">
        <v>61</v>
      </c>
      <c r="AE20">
        <v>78</v>
      </c>
      <c r="AF20">
        <v>98.4</v>
      </c>
      <c r="AG20">
        <v>118.2</v>
      </c>
      <c r="AH20">
        <v>137.80000000000001</v>
      </c>
      <c r="AI20">
        <v>133.9</v>
      </c>
      <c r="AJ20">
        <v>112.2</v>
      </c>
      <c r="AK20">
        <v>145.9</v>
      </c>
      <c r="AL20">
        <v>143.9</v>
      </c>
      <c r="AM20">
        <v>176.4</v>
      </c>
      <c r="AN20">
        <v>219.2</v>
      </c>
      <c r="AO20">
        <v>233.4</v>
      </c>
      <c r="AP20">
        <v>192.2</v>
      </c>
      <c r="AQ20">
        <v>210.1</v>
      </c>
      <c r="AR20">
        <v>235</v>
      </c>
      <c r="AS20">
        <v>227.2</v>
      </c>
      <c r="AT20">
        <v>221.4</v>
      </c>
      <c r="AU20">
        <v>254.5</v>
      </c>
      <c r="AV20">
        <v>276.3</v>
      </c>
      <c r="AW20">
        <v>298.7</v>
      </c>
      <c r="AX20">
        <v>383.5</v>
      </c>
      <c r="AY20">
        <v>429.3</v>
      </c>
      <c r="AZ20">
        <v>490.2</v>
      </c>
      <c r="BA20">
        <v>557.6</v>
      </c>
      <c r="BB20">
        <v>510.6</v>
      </c>
      <c r="BC20">
        <v>517.70000000000005</v>
      </c>
      <c r="BD20">
        <v>447.3</v>
      </c>
      <c r="BE20">
        <v>448.2</v>
      </c>
      <c r="BF20">
        <v>612.9</v>
      </c>
      <c r="BG20">
        <v>704.4</v>
      </c>
      <c r="BH20">
        <v>846.9</v>
      </c>
      <c r="BI20">
        <v>924.6</v>
      </c>
      <c r="BJ20">
        <v>1026.2</v>
      </c>
      <c r="BK20">
        <v>866.2</v>
      </c>
      <c r="BL20">
        <v>699.5</v>
      </c>
      <c r="BM20">
        <v>873</v>
      </c>
      <c r="BN20">
        <v>1116.4000000000001</v>
      </c>
      <c r="BO20">
        <v>1169.0999999999999</v>
      </c>
      <c r="BP20">
        <v>1317.8</v>
      </c>
      <c r="BQ20">
        <v>1319.9</v>
      </c>
      <c r="BR20">
        <v>1401.1</v>
      </c>
      <c r="BS20">
        <v>1381.8</v>
      </c>
      <c r="BT20">
        <v>1348.4</v>
      </c>
      <c r="BU20">
        <v>1429.2</v>
      </c>
      <c r="BV20">
        <v>1547.2</v>
      </c>
      <c r="BW20">
        <v>1641.1</v>
      </c>
      <c r="BX20">
        <v>1655.2</v>
      </c>
      <c r="BY20">
        <v>2228.9</v>
      </c>
      <c r="BZ20">
        <v>2312.6</v>
      </c>
      <c r="CA20">
        <v>2531.1999999999998</v>
      </c>
      <c r="CB20">
        <v>2663.8</v>
      </c>
      <c r="CC20">
        <v>2855.7</v>
      </c>
    </row>
    <row r="21" spans="1:81" x14ac:dyDescent="0.3">
      <c r="A21" t="s">
        <v>111</v>
      </c>
      <c r="B21" t="s">
        <v>112</v>
      </c>
      <c r="C21">
        <v>5.7</v>
      </c>
      <c r="D21">
        <v>6.4</v>
      </c>
      <c r="E21">
        <v>6.6</v>
      </c>
      <c r="F21">
        <v>8.1</v>
      </c>
      <c r="G21">
        <v>7.7</v>
      </c>
      <c r="H21">
        <v>7.8</v>
      </c>
      <c r="I21">
        <v>8.1</v>
      </c>
      <c r="J21">
        <v>8.1</v>
      </c>
      <c r="K21">
        <v>9.1999999999999993</v>
      </c>
      <c r="L21">
        <v>9.9</v>
      </c>
      <c r="M21">
        <v>10.4</v>
      </c>
      <c r="N21">
        <v>10.4</v>
      </c>
      <c r="O21">
        <v>11.6</v>
      </c>
      <c r="P21">
        <v>12.3</v>
      </c>
      <c r="Q21">
        <v>12.2</v>
      </c>
      <c r="R21">
        <v>13.2</v>
      </c>
      <c r="S21">
        <v>14.4</v>
      </c>
      <c r="T21">
        <v>16.600000000000001</v>
      </c>
      <c r="U21">
        <v>18.2</v>
      </c>
      <c r="V21">
        <v>19.5</v>
      </c>
      <c r="W21">
        <v>20.2</v>
      </c>
      <c r="X21">
        <v>22.6</v>
      </c>
      <c r="Y21">
        <v>23.4</v>
      </c>
      <c r="Z21">
        <v>23.9</v>
      </c>
      <c r="AA21">
        <v>23.7</v>
      </c>
      <c r="AB21">
        <v>25.2</v>
      </c>
      <c r="AC21">
        <v>27.4</v>
      </c>
      <c r="AD21">
        <v>29</v>
      </c>
      <c r="AE21">
        <v>31.8</v>
      </c>
      <c r="AF21">
        <v>35.9</v>
      </c>
      <c r="AG21">
        <v>39.6</v>
      </c>
      <c r="AH21">
        <v>46.6</v>
      </c>
      <c r="AI21">
        <v>51</v>
      </c>
      <c r="AJ21">
        <v>59.3</v>
      </c>
      <c r="AK21">
        <v>68.400000000000006</v>
      </c>
      <c r="AL21">
        <v>72.099999999999994</v>
      </c>
      <c r="AM21">
        <v>84.2</v>
      </c>
      <c r="AN21">
        <v>89.7</v>
      </c>
      <c r="AO21">
        <v>99.9</v>
      </c>
      <c r="AP21">
        <v>103.2</v>
      </c>
      <c r="AQ21">
        <v>103.2</v>
      </c>
      <c r="AR21">
        <v>113.6</v>
      </c>
      <c r="AS21">
        <v>147.69999999999999</v>
      </c>
      <c r="AT21">
        <v>168.6</v>
      </c>
      <c r="AU21">
        <v>177.8</v>
      </c>
      <c r="AV21">
        <v>178.5</v>
      </c>
      <c r="AW21">
        <v>201.1</v>
      </c>
      <c r="AX21">
        <v>220.4</v>
      </c>
      <c r="AY21">
        <v>250.8</v>
      </c>
      <c r="AZ21">
        <v>283.5</v>
      </c>
      <c r="BA21">
        <v>312.7</v>
      </c>
      <c r="BB21">
        <v>344.4</v>
      </c>
      <c r="BC21">
        <v>333.7</v>
      </c>
      <c r="BD21">
        <v>383.7</v>
      </c>
      <c r="BE21">
        <v>362.1</v>
      </c>
      <c r="BF21">
        <v>379.4</v>
      </c>
      <c r="BG21">
        <v>423</v>
      </c>
      <c r="BH21">
        <v>517.5</v>
      </c>
      <c r="BI21">
        <v>318.39999999999998</v>
      </c>
      <c r="BJ21">
        <v>637.9</v>
      </c>
      <c r="BK21">
        <v>677.9</v>
      </c>
      <c r="BL21">
        <v>660.9</v>
      </c>
      <c r="BM21">
        <v>516.6</v>
      </c>
      <c r="BN21">
        <v>514.5</v>
      </c>
      <c r="BO21">
        <v>633.1</v>
      </c>
      <c r="BP21">
        <v>765.4</v>
      </c>
      <c r="BQ21">
        <v>858.9</v>
      </c>
      <c r="BR21">
        <v>898.3</v>
      </c>
      <c r="BS21">
        <v>965.9</v>
      </c>
      <c r="BT21">
        <v>953.7</v>
      </c>
      <c r="BU21">
        <v>1043.5</v>
      </c>
      <c r="BV21">
        <v>419</v>
      </c>
      <c r="BW21">
        <v>937.8</v>
      </c>
      <c r="BX21">
        <v>1167.4000000000001</v>
      </c>
      <c r="BY21">
        <v>1544.5</v>
      </c>
      <c r="BZ21">
        <v>1644.6</v>
      </c>
      <c r="CA21">
        <v>1741.2</v>
      </c>
      <c r="CB21">
        <v>1880</v>
      </c>
      <c r="CC21">
        <v>1706.9</v>
      </c>
    </row>
    <row r="22" spans="1:81" x14ac:dyDescent="0.3">
      <c r="A22" t="s">
        <v>113</v>
      </c>
      <c r="B22" t="s">
        <v>114</v>
      </c>
      <c r="C22">
        <v>6.3</v>
      </c>
      <c r="D22">
        <v>11.5</v>
      </c>
      <c r="E22">
        <v>11.3</v>
      </c>
      <c r="F22">
        <v>9</v>
      </c>
      <c r="G22">
        <v>9.5</v>
      </c>
      <c r="H22">
        <v>10.9</v>
      </c>
      <c r="I22">
        <v>10.5</v>
      </c>
      <c r="J22">
        <v>12</v>
      </c>
      <c r="K22">
        <v>16.899999999999999</v>
      </c>
      <c r="L22">
        <v>15.4</v>
      </c>
      <c r="M22">
        <v>14.8</v>
      </c>
      <c r="N22">
        <v>12.5</v>
      </c>
      <c r="O22">
        <v>18.399999999999999</v>
      </c>
      <c r="P22">
        <v>17.399999999999999</v>
      </c>
      <c r="Q22">
        <v>18.2</v>
      </c>
      <c r="R22">
        <v>23.8</v>
      </c>
      <c r="S22">
        <v>26.5</v>
      </c>
      <c r="T22">
        <v>30.1</v>
      </c>
      <c r="U22">
        <v>36.6</v>
      </c>
      <c r="V22">
        <v>39.9</v>
      </c>
      <c r="W22">
        <v>37.9</v>
      </c>
      <c r="X22">
        <v>36.299999999999997</v>
      </c>
      <c r="Y22">
        <v>31.4</v>
      </c>
      <c r="Z22">
        <v>24</v>
      </c>
      <c r="AA22">
        <v>34.299999999999997</v>
      </c>
      <c r="AB22">
        <v>43.4</v>
      </c>
      <c r="AC22">
        <v>45.4</v>
      </c>
      <c r="AD22">
        <v>32</v>
      </c>
      <c r="AE22">
        <v>46.2</v>
      </c>
      <c r="AF22">
        <v>62.4</v>
      </c>
      <c r="AG22">
        <v>78.5</v>
      </c>
      <c r="AH22">
        <v>91.2</v>
      </c>
      <c r="AI22">
        <v>82.9</v>
      </c>
      <c r="AJ22">
        <v>52.9</v>
      </c>
      <c r="AK22">
        <v>77.5</v>
      </c>
      <c r="AL22">
        <v>71.8</v>
      </c>
      <c r="AM22">
        <v>92.2</v>
      </c>
      <c r="AN22">
        <v>129.5</v>
      </c>
      <c r="AO22">
        <v>133.5</v>
      </c>
      <c r="AP22">
        <v>89</v>
      </c>
      <c r="AQ22">
        <v>106.9</v>
      </c>
      <c r="AR22">
        <v>121.4</v>
      </c>
      <c r="AS22">
        <v>79.5</v>
      </c>
      <c r="AT22">
        <v>52.8</v>
      </c>
      <c r="AU22">
        <v>76.7</v>
      </c>
      <c r="AV22">
        <v>97.8</v>
      </c>
      <c r="AW22">
        <v>97.6</v>
      </c>
      <c r="AX22">
        <v>163.1</v>
      </c>
      <c r="AY22">
        <v>178.5</v>
      </c>
      <c r="AZ22">
        <v>206.8</v>
      </c>
      <c r="BA22">
        <v>244.8</v>
      </c>
      <c r="BB22">
        <v>166.2</v>
      </c>
      <c r="BC22">
        <v>184</v>
      </c>
      <c r="BD22">
        <v>63.6</v>
      </c>
      <c r="BE22">
        <v>86.2</v>
      </c>
      <c r="BF22">
        <v>233.5</v>
      </c>
      <c r="BG22">
        <v>281.39999999999998</v>
      </c>
      <c r="BH22">
        <v>329.4</v>
      </c>
      <c r="BI22">
        <v>606.20000000000005</v>
      </c>
      <c r="BJ22">
        <v>388.3</v>
      </c>
      <c r="BK22">
        <v>188.4</v>
      </c>
      <c r="BL22">
        <v>38.700000000000003</v>
      </c>
      <c r="BM22">
        <v>356.4</v>
      </c>
      <c r="BN22">
        <v>601.9</v>
      </c>
      <c r="BO22">
        <v>536</v>
      </c>
      <c r="BP22">
        <v>552.4</v>
      </c>
      <c r="BQ22">
        <v>461</v>
      </c>
      <c r="BR22">
        <v>502.8</v>
      </c>
      <c r="BS22">
        <v>415.9</v>
      </c>
      <c r="BT22">
        <v>394.6</v>
      </c>
      <c r="BU22">
        <v>385.7</v>
      </c>
      <c r="BV22">
        <v>1128.2</v>
      </c>
      <c r="BW22">
        <v>703.3</v>
      </c>
      <c r="BX22">
        <v>487.8</v>
      </c>
      <c r="BY22">
        <v>684.4</v>
      </c>
      <c r="BZ22">
        <v>668</v>
      </c>
      <c r="CA22">
        <v>790.1</v>
      </c>
      <c r="CB22">
        <v>783.8</v>
      </c>
      <c r="CC22">
        <v>1148.9000000000001</v>
      </c>
    </row>
    <row r="23" spans="1:81" x14ac:dyDescent="0.3">
      <c r="A23" t="s">
        <v>115</v>
      </c>
      <c r="B23" s="2" t="s">
        <v>116</v>
      </c>
      <c r="C23" s="2">
        <v>5.3</v>
      </c>
      <c r="D23" s="2">
        <v>6</v>
      </c>
      <c r="E23" s="2">
        <v>6.7</v>
      </c>
      <c r="F23" s="2">
        <v>7.2</v>
      </c>
      <c r="G23" s="2">
        <v>8.1</v>
      </c>
      <c r="H23" s="2">
        <v>9.1</v>
      </c>
      <c r="I23" s="2">
        <v>10.1</v>
      </c>
      <c r="J23" s="2">
        <v>10.7</v>
      </c>
      <c r="K23" s="2">
        <v>11.7</v>
      </c>
      <c r="L23" s="2">
        <v>12.8</v>
      </c>
      <c r="M23" s="2">
        <v>13.7</v>
      </c>
      <c r="N23" s="2">
        <v>14.6</v>
      </c>
      <c r="O23" s="2">
        <v>15.8</v>
      </c>
      <c r="P23" s="2">
        <v>17.399999999999999</v>
      </c>
      <c r="Q23" s="2">
        <v>18.3</v>
      </c>
      <c r="R23" s="2">
        <v>19.100000000000001</v>
      </c>
      <c r="S23" s="2">
        <v>19.5</v>
      </c>
      <c r="T23" s="2">
        <v>21.5</v>
      </c>
      <c r="U23" s="2">
        <v>23</v>
      </c>
      <c r="V23" s="2">
        <v>25</v>
      </c>
      <c r="W23" s="2">
        <v>28</v>
      </c>
      <c r="X23" s="2">
        <v>31.2</v>
      </c>
      <c r="Y23" s="2">
        <v>36</v>
      </c>
      <c r="Z23" s="2">
        <v>39.200000000000003</v>
      </c>
      <c r="AA23" s="2">
        <v>42.8</v>
      </c>
      <c r="AB23" s="2">
        <v>47</v>
      </c>
      <c r="AC23" s="2">
        <v>51.4</v>
      </c>
      <c r="AD23" s="2">
        <v>59.5</v>
      </c>
      <c r="AE23" s="2">
        <v>67.3</v>
      </c>
      <c r="AF23" s="2">
        <v>72.599999999999994</v>
      </c>
      <c r="AG23" s="2">
        <v>85.1</v>
      </c>
      <c r="AH23" s="2">
        <v>103</v>
      </c>
      <c r="AI23" s="2">
        <v>114</v>
      </c>
      <c r="AJ23" s="2">
        <v>127.9</v>
      </c>
      <c r="AK23" s="2">
        <v>146.1</v>
      </c>
      <c r="AL23" s="2">
        <v>163.69999999999999</v>
      </c>
      <c r="AM23" s="2">
        <v>186.6</v>
      </c>
      <c r="AN23" s="2">
        <v>208.8</v>
      </c>
      <c r="AO23" s="2">
        <v>232.3</v>
      </c>
      <c r="AP23" s="2">
        <v>241.9</v>
      </c>
      <c r="AQ23" s="2">
        <v>253.2</v>
      </c>
      <c r="AR23" s="2">
        <v>268.60000000000002</v>
      </c>
      <c r="AS23" s="2">
        <v>299.89999999999998</v>
      </c>
      <c r="AT23" s="2">
        <v>306.60000000000002</v>
      </c>
      <c r="AU23" s="2">
        <v>323.5</v>
      </c>
      <c r="AV23" s="2">
        <v>365.9</v>
      </c>
      <c r="AW23" s="2">
        <v>383.9</v>
      </c>
      <c r="AX23" s="2">
        <v>393.5</v>
      </c>
      <c r="AY23" s="2">
        <v>432.7</v>
      </c>
      <c r="AZ23" s="2">
        <v>473.8</v>
      </c>
      <c r="BA23" s="2">
        <v>533.79999999999995</v>
      </c>
      <c r="BB23" s="2">
        <v>599.29999999999995</v>
      </c>
      <c r="BC23" s="2">
        <v>633.9</v>
      </c>
      <c r="BD23" s="2">
        <v>705.5</v>
      </c>
      <c r="BE23" s="2">
        <v>732.4</v>
      </c>
      <c r="BF23" s="2">
        <v>755</v>
      </c>
      <c r="BG23" s="2">
        <v>791.2</v>
      </c>
      <c r="BH23" s="2">
        <v>826.4</v>
      </c>
      <c r="BI23" s="2">
        <v>909.9</v>
      </c>
      <c r="BJ23" s="2">
        <v>1007.7</v>
      </c>
      <c r="BK23" s="2">
        <v>941.9</v>
      </c>
      <c r="BL23" s="2">
        <v>781.1</v>
      </c>
      <c r="BM23" s="2">
        <v>913.3</v>
      </c>
      <c r="BN23" s="2">
        <v>949.8</v>
      </c>
      <c r="BO23" s="2">
        <v>962</v>
      </c>
      <c r="BP23" s="2">
        <v>1063.0999999999999</v>
      </c>
      <c r="BQ23" s="2">
        <v>1039.2</v>
      </c>
      <c r="BR23" s="2">
        <v>1194.8</v>
      </c>
      <c r="BS23" s="2">
        <v>1267.2</v>
      </c>
      <c r="BT23" s="2">
        <v>1338</v>
      </c>
      <c r="BU23" s="2">
        <v>1361.3</v>
      </c>
      <c r="BV23" s="2">
        <v>1458.5</v>
      </c>
      <c r="BW23" s="2">
        <v>1532.7</v>
      </c>
      <c r="BX23" s="2">
        <v>1596.6</v>
      </c>
      <c r="BY23" s="2">
        <v>1746.1</v>
      </c>
      <c r="BZ23" s="2">
        <v>1877.2</v>
      </c>
      <c r="CA23" s="2">
        <v>1962.6</v>
      </c>
      <c r="CB23" s="2">
        <v>2111.9</v>
      </c>
      <c r="CC23" s="2">
        <v>2283.1</v>
      </c>
    </row>
    <row r="24" spans="1:81" x14ac:dyDescent="0.3">
      <c r="A24" t="s">
        <v>117</v>
      </c>
      <c r="B24" s="2" t="s">
        <v>118</v>
      </c>
      <c r="C24" s="2">
        <v>122.2</v>
      </c>
      <c r="D24" s="2">
        <v>140</v>
      </c>
      <c r="E24" s="2">
        <v>136.30000000000001</v>
      </c>
      <c r="F24" s="2">
        <v>154.9</v>
      </c>
      <c r="G24" s="2">
        <v>177.6</v>
      </c>
      <c r="H24" s="2">
        <v>185.9</v>
      </c>
      <c r="I24" s="2">
        <v>199</v>
      </c>
      <c r="J24" s="2">
        <v>196.2</v>
      </c>
      <c r="K24" s="2">
        <v>221.4</v>
      </c>
      <c r="L24" s="2">
        <v>237.2</v>
      </c>
      <c r="M24" s="2">
        <v>247.9</v>
      </c>
      <c r="N24" s="2">
        <v>242.2</v>
      </c>
      <c r="O24" s="2">
        <v>271.7</v>
      </c>
      <c r="P24" s="2">
        <v>282.5</v>
      </c>
      <c r="Q24" s="2">
        <v>290.39999999999998</v>
      </c>
      <c r="R24" s="2">
        <v>316.8</v>
      </c>
      <c r="S24" s="2">
        <v>337.8</v>
      </c>
      <c r="T24" s="2">
        <v>364.5</v>
      </c>
      <c r="U24" s="2">
        <v>400.7</v>
      </c>
      <c r="V24" s="2">
        <v>440.1</v>
      </c>
      <c r="W24" s="2">
        <v>463.2</v>
      </c>
      <c r="X24" s="2">
        <v>510.9</v>
      </c>
      <c r="Y24" s="2">
        <v>554.6</v>
      </c>
      <c r="Z24" s="2">
        <v>572.9</v>
      </c>
      <c r="AA24" s="2">
        <v>618.1</v>
      </c>
      <c r="AB24" s="2">
        <v>685.9</v>
      </c>
      <c r="AC24" s="2">
        <v>768.8</v>
      </c>
      <c r="AD24" s="2">
        <v>830</v>
      </c>
      <c r="AE24" s="2">
        <v>898.3</v>
      </c>
      <c r="AF24" s="2">
        <v>1014.7</v>
      </c>
      <c r="AG24" s="2">
        <v>1147.4000000000001</v>
      </c>
      <c r="AH24" s="2">
        <v>1303.9000000000001</v>
      </c>
      <c r="AI24" s="2">
        <v>1450.3</v>
      </c>
      <c r="AJ24" s="2">
        <v>1574.5</v>
      </c>
      <c r="AK24" s="2">
        <v>1789.1</v>
      </c>
      <c r="AL24" s="2">
        <v>1854.9</v>
      </c>
      <c r="AM24" s="2">
        <v>1985.9</v>
      </c>
      <c r="AN24" s="2">
        <v>2226</v>
      </c>
      <c r="AO24" s="2">
        <v>2369.1999999999998</v>
      </c>
      <c r="AP24" s="2">
        <v>2464.9</v>
      </c>
      <c r="AQ24" s="2">
        <v>2641.9</v>
      </c>
      <c r="AR24" s="2">
        <v>2873.9</v>
      </c>
      <c r="AS24" s="2">
        <v>3020.2</v>
      </c>
      <c r="AT24" s="2">
        <v>3160.7</v>
      </c>
      <c r="AU24" s="2">
        <v>3231.2</v>
      </c>
      <c r="AV24" s="2">
        <v>3376.5</v>
      </c>
      <c r="AW24" s="2">
        <v>3534.9</v>
      </c>
      <c r="AX24" s="2">
        <v>3816.6</v>
      </c>
      <c r="AY24" s="2">
        <v>4041.5</v>
      </c>
      <c r="AZ24" s="2">
        <v>4296.3999999999996</v>
      </c>
      <c r="BA24" s="2">
        <v>4609.3999999999996</v>
      </c>
      <c r="BB24" s="2">
        <v>4875.2</v>
      </c>
      <c r="BC24" s="2">
        <v>5168.3</v>
      </c>
      <c r="BD24" s="2">
        <v>5510.8</v>
      </c>
      <c r="BE24" s="2">
        <v>5470.2</v>
      </c>
      <c r="BF24" s="2">
        <v>5543.6</v>
      </c>
      <c r="BG24" s="2">
        <v>5733.7</v>
      </c>
      <c r="BH24" s="2">
        <v>6133.6</v>
      </c>
      <c r="BI24" s="2">
        <v>6575.5</v>
      </c>
      <c r="BJ24" s="2">
        <v>7021.6</v>
      </c>
      <c r="BK24" s="2">
        <v>7257.4</v>
      </c>
      <c r="BL24" s="2">
        <v>7327.7</v>
      </c>
      <c r="BM24" s="2">
        <v>6904</v>
      </c>
      <c r="BN24" s="2">
        <v>7287.2</v>
      </c>
      <c r="BO24" s="2">
        <v>7661.1</v>
      </c>
      <c r="BP24" s="2">
        <v>8110.9</v>
      </c>
      <c r="BQ24" s="2">
        <v>8417.7999999999993</v>
      </c>
      <c r="BR24" s="2">
        <v>8851.7000000000007</v>
      </c>
      <c r="BS24" s="2">
        <v>9222.2999999999993</v>
      </c>
      <c r="BT24" s="2">
        <v>9346.4</v>
      </c>
      <c r="BU24" s="2">
        <v>9771.4</v>
      </c>
      <c r="BV24" s="2">
        <v>10337.799999999999</v>
      </c>
      <c r="BW24" s="2">
        <v>10799.8</v>
      </c>
      <c r="BX24" s="2">
        <v>10498.7</v>
      </c>
      <c r="BY24" s="2">
        <v>12072.7</v>
      </c>
      <c r="BZ24" s="2">
        <v>13445.4</v>
      </c>
      <c r="CA24" s="2">
        <v>14163.4</v>
      </c>
      <c r="CB24" s="2">
        <v>14849.2</v>
      </c>
      <c r="CC24" s="2">
        <v>15602</v>
      </c>
    </row>
    <row r="25" spans="1:81" x14ac:dyDescent="0.3">
      <c r="A25" t="s">
        <v>119</v>
      </c>
      <c r="B25" t="s">
        <v>88</v>
      </c>
      <c r="C25">
        <v>9.5</v>
      </c>
      <c r="D25">
        <v>11.1</v>
      </c>
      <c r="E25">
        <v>12</v>
      </c>
      <c r="F25">
        <v>12.8</v>
      </c>
      <c r="G25">
        <v>14.6</v>
      </c>
      <c r="H25">
        <v>15.6</v>
      </c>
      <c r="I25">
        <v>16.7</v>
      </c>
      <c r="J25">
        <v>17.7</v>
      </c>
      <c r="K25">
        <v>18.899999999999999</v>
      </c>
      <c r="L25">
        <v>21.4</v>
      </c>
      <c r="M25">
        <v>23.8</v>
      </c>
      <c r="N25">
        <v>25.5</v>
      </c>
      <c r="O25">
        <v>26.7</v>
      </c>
      <c r="P25">
        <v>27.6</v>
      </c>
      <c r="Q25">
        <v>28.6</v>
      </c>
      <c r="R25">
        <v>29.8</v>
      </c>
      <c r="S25">
        <v>31.3</v>
      </c>
      <c r="T25">
        <v>33.299999999999997</v>
      </c>
      <c r="U25">
        <v>35.799999999999997</v>
      </c>
      <c r="V25">
        <v>39.4</v>
      </c>
      <c r="W25">
        <v>43.5</v>
      </c>
      <c r="X25">
        <v>48.1</v>
      </c>
      <c r="Y25">
        <v>53.5</v>
      </c>
      <c r="Z25">
        <v>59.3</v>
      </c>
      <c r="AA25">
        <v>64.7</v>
      </c>
      <c r="AB25">
        <v>70.2</v>
      </c>
      <c r="AC25">
        <v>78.2</v>
      </c>
      <c r="AD25">
        <v>91.4</v>
      </c>
      <c r="AE25">
        <v>107.7</v>
      </c>
      <c r="AF25">
        <v>118.3</v>
      </c>
      <c r="AG25">
        <v>132.6</v>
      </c>
      <c r="AH25">
        <v>150.19999999999999</v>
      </c>
      <c r="AI25">
        <v>172.4</v>
      </c>
      <c r="AJ25">
        <v>198.9</v>
      </c>
      <c r="AK25">
        <v>229.1</v>
      </c>
      <c r="AL25">
        <v>253.9</v>
      </c>
      <c r="AM25">
        <v>264.60000000000002</v>
      </c>
      <c r="AN25">
        <v>279</v>
      </c>
      <c r="AO25">
        <v>299</v>
      </c>
      <c r="AP25">
        <v>317.89999999999998</v>
      </c>
      <c r="AQ25">
        <v>334.7</v>
      </c>
      <c r="AR25">
        <v>358.2</v>
      </c>
      <c r="AS25">
        <v>380.2</v>
      </c>
      <c r="AT25">
        <v>402.6</v>
      </c>
      <c r="AU25">
        <v>423.6</v>
      </c>
      <c r="AV25">
        <v>436.3</v>
      </c>
      <c r="AW25">
        <v>455.8</v>
      </c>
      <c r="AX25">
        <v>482.3</v>
      </c>
      <c r="AY25">
        <v>520.79999999999995</v>
      </c>
      <c r="AZ25">
        <v>554.20000000000005</v>
      </c>
      <c r="BA25">
        <v>594.6</v>
      </c>
      <c r="BB25">
        <v>634.1</v>
      </c>
      <c r="BC25">
        <v>679.1</v>
      </c>
      <c r="BD25">
        <v>737.5</v>
      </c>
      <c r="BE25">
        <v>781.5</v>
      </c>
      <c r="BF25">
        <v>805</v>
      </c>
      <c r="BG25">
        <v>818.2</v>
      </c>
      <c r="BH25">
        <v>852</v>
      </c>
      <c r="BI25">
        <v>913.6</v>
      </c>
      <c r="BJ25">
        <v>984.4</v>
      </c>
      <c r="BK25">
        <v>1047.2</v>
      </c>
      <c r="BL25">
        <v>1108.8</v>
      </c>
      <c r="BM25">
        <v>1114.5999999999999</v>
      </c>
      <c r="BN25">
        <v>1123.5</v>
      </c>
      <c r="BO25">
        <v>1173.5</v>
      </c>
      <c r="BP25">
        <v>1234.8</v>
      </c>
      <c r="BQ25">
        <v>1282.8</v>
      </c>
      <c r="BR25">
        <v>1352.7</v>
      </c>
      <c r="BS25">
        <v>1408.3</v>
      </c>
      <c r="BT25">
        <v>1441</v>
      </c>
      <c r="BU25">
        <v>1509.4</v>
      </c>
      <c r="BV25">
        <v>1582.1</v>
      </c>
      <c r="BW25">
        <v>1664.7</v>
      </c>
      <c r="BX25">
        <v>1728.1</v>
      </c>
      <c r="BY25">
        <v>1815.5</v>
      </c>
      <c r="BZ25">
        <v>2010.5</v>
      </c>
      <c r="CA25">
        <v>2154.3000000000002</v>
      </c>
      <c r="CB25">
        <v>2274.4</v>
      </c>
      <c r="CC25">
        <v>2413.9</v>
      </c>
    </row>
    <row r="26" spans="1:81" x14ac:dyDescent="0.3">
      <c r="A26" t="s">
        <v>120</v>
      </c>
      <c r="B26" t="s">
        <v>90</v>
      </c>
      <c r="C26">
        <v>112.7</v>
      </c>
      <c r="D26">
        <v>128.9</v>
      </c>
      <c r="E26">
        <v>124.3</v>
      </c>
      <c r="F26">
        <v>142</v>
      </c>
      <c r="G26">
        <v>163</v>
      </c>
      <c r="H26">
        <v>170.3</v>
      </c>
      <c r="I26">
        <v>182.3</v>
      </c>
      <c r="J26">
        <v>178.4</v>
      </c>
      <c r="K26">
        <v>202.5</v>
      </c>
      <c r="L26">
        <v>215.9</v>
      </c>
      <c r="M26">
        <v>224.2</v>
      </c>
      <c r="N26">
        <v>216.8</v>
      </c>
      <c r="O26">
        <v>245</v>
      </c>
      <c r="P26">
        <v>254.9</v>
      </c>
      <c r="Q26">
        <v>261.89999999999998</v>
      </c>
      <c r="R26">
        <v>287</v>
      </c>
      <c r="S26">
        <v>306.5</v>
      </c>
      <c r="T26">
        <v>331.3</v>
      </c>
      <c r="U26">
        <v>364.9</v>
      </c>
      <c r="V26">
        <v>400.7</v>
      </c>
      <c r="W26">
        <v>419.7</v>
      </c>
      <c r="X26">
        <v>462.9</v>
      </c>
      <c r="Y26">
        <v>501.1</v>
      </c>
      <c r="Z26">
        <v>513.6</v>
      </c>
      <c r="AA26">
        <v>553.4</v>
      </c>
      <c r="AB26">
        <v>615.79999999999995</v>
      </c>
      <c r="AC26">
        <v>690.7</v>
      </c>
      <c r="AD26">
        <v>738.7</v>
      </c>
      <c r="AE26">
        <v>790.6</v>
      </c>
      <c r="AF26">
        <v>896.4</v>
      </c>
      <c r="AG26">
        <v>1014.8</v>
      </c>
      <c r="AH26">
        <v>1153.8</v>
      </c>
      <c r="AI26">
        <v>1277.9000000000001</v>
      </c>
      <c r="AJ26">
        <v>1375.7</v>
      </c>
      <c r="AK26">
        <v>1560</v>
      </c>
      <c r="AL26">
        <v>1601</v>
      </c>
      <c r="AM26">
        <v>1721.3</v>
      </c>
      <c r="AN26">
        <v>1947</v>
      </c>
      <c r="AO26">
        <v>2070.1999999999998</v>
      </c>
      <c r="AP26">
        <v>2147</v>
      </c>
      <c r="AQ26">
        <v>2307.1999999999998</v>
      </c>
      <c r="AR26">
        <v>2515.6999999999998</v>
      </c>
      <c r="AS26">
        <v>2640.1</v>
      </c>
      <c r="AT26">
        <v>2758.1</v>
      </c>
      <c r="AU26">
        <v>2807.7</v>
      </c>
      <c r="AV26">
        <v>2940.2</v>
      </c>
      <c r="AW26">
        <v>3079.1</v>
      </c>
      <c r="AX26">
        <v>3334.2</v>
      </c>
      <c r="AY26">
        <v>3520.7</v>
      </c>
      <c r="AZ26">
        <v>3742.2</v>
      </c>
      <c r="BA26">
        <v>4014.7</v>
      </c>
      <c r="BB26">
        <v>4241.1000000000004</v>
      </c>
      <c r="BC26">
        <v>4489.2</v>
      </c>
      <c r="BD26">
        <v>4773.3</v>
      </c>
      <c r="BE26">
        <v>4688.7</v>
      </c>
      <c r="BF26">
        <v>4738.5</v>
      </c>
      <c r="BG26">
        <v>4915.6000000000004</v>
      </c>
      <c r="BH26">
        <v>5281.7</v>
      </c>
      <c r="BI26">
        <v>5661.9</v>
      </c>
      <c r="BJ26">
        <v>6037.1</v>
      </c>
      <c r="BK26">
        <v>6210.1</v>
      </c>
      <c r="BL26">
        <v>6219</v>
      </c>
      <c r="BM26">
        <v>5789.4</v>
      </c>
      <c r="BN26">
        <v>6163.7</v>
      </c>
      <c r="BO26">
        <v>6487.6</v>
      </c>
      <c r="BP26">
        <v>6876.1</v>
      </c>
      <c r="BQ26">
        <v>7135</v>
      </c>
      <c r="BR26">
        <v>7499</v>
      </c>
      <c r="BS26">
        <v>7814.1</v>
      </c>
      <c r="BT26">
        <v>7905.4</v>
      </c>
      <c r="BU26">
        <v>8262</v>
      </c>
      <c r="BV26">
        <v>8755.7000000000007</v>
      </c>
      <c r="BW26">
        <v>9135.1</v>
      </c>
      <c r="BX26">
        <v>8770.5</v>
      </c>
      <c r="BY26">
        <v>10257.299999999999</v>
      </c>
      <c r="BZ26">
        <v>11434.9</v>
      </c>
      <c r="CA26">
        <v>12009.1</v>
      </c>
      <c r="CB26">
        <v>12574.8</v>
      </c>
      <c r="CC26">
        <v>13188.1</v>
      </c>
    </row>
    <row r="27" spans="1:81" x14ac:dyDescent="0.3">
      <c r="A27" t="s">
        <v>121</v>
      </c>
      <c r="B27" t="s">
        <v>92</v>
      </c>
      <c r="C27">
        <v>78.8</v>
      </c>
      <c r="D27">
        <v>87.5</v>
      </c>
      <c r="E27">
        <v>84.9</v>
      </c>
      <c r="F27">
        <v>94.4</v>
      </c>
      <c r="G27">
        <v>109.8</v>
      </c>
      <c r="H27">
        <v>117.8</v>
      </c>
      <c r="I27">
        <v>128.19999999999999</v>
      </c>
      <c r="J27">
        <v>125.9</v>
      </c>
      <c r="K27">
        <v>137.9</v>
      </c>
      <c r="L27">
        <v>150.80000000000001</v>
      </c>
      <c r="M27">
        <v>158.4</v>
      </c>
      <c r="N27">
        <v>155.19999999999999</v>
      </c>
      <c r="O27">
        <v>170.8</v>
      </c>
      <c r="P27">
        <v>180.4</v>
      </c>
      <c r="Q27">
        <v>184.5</v>
      </c>
      <c r="R27">
        <v>199.3</v>
      </c>
      <c r="S27">
        <v>210.1</v>
      </c>
      <c r="T27">
        <v>225.7</v>
      </c>
      <c r="U27">
        <v>245.4</v>
      </c>
      <c r="V27">
        <v>272.89999999999998</v>
      </c>
      <c r="W27">
        <v>291.10000000000002</v>
      </c>
      <c r="X27">
        <v>320.89999999999998</v>
      </c>
      <c r="Y27">
        <v>356.1</v>
      </c>
      <c r="Z27">
        <v>374.5</v>
      </c>
      <c r="AA27">
        <v>396.2</v>
      </c>
      <c r="AB27">
        <v>439.9</v>
      </c>
      <c r="AC27">
        <v>495.1</v>
      </c>
      <c r="AD27">
        <v>542.9</v>
      </c>
      <c r="AE27">
        <v>569</v>
      </c>
      <c r="AF27">
        <v>640</v>
      </c>
      <c r="AG27">
        <v>723.3</v>
      </c>
      <c r="AH27">
        <v>829.5</v>
      </c>
      <c r="AI27">
        <v>942.4</v>
      </c>
      <c r="AJ27">
        <v>1030.7</v>
      </c>
      <c r="AK27">
        <v>1139.9000000000001</v>
      </c>
      <c r="AL27">
        <v>1183.3</v>
      </c>
      <c r="AM27">
        <v>1250.0999999999999</v>
      </c>
      <c r="AN27">
        <v>1388.2</v>
      </c>
      <c r="AO27">
        <v>1490.1</v>
      </c>
      <c r="AP27">
        <v>1578.2</v>
      </c>
      <c r="AQ27">
        <v>1685.5</v>
      </c>
      <c r="AR27">
        <v>1825.3</v>
      </c>
      <c r="AS27">
        <v>1934.8</v>
      </c>
      <c r="AT27">
        <v>2037.5</v>
      </c>
      <c r="AU27">
        <v>2071.1</v>
      </c>
      <c r="AV27">
        <v>2188.6999999999998</v>
      </c>
      <c r="AW27">
        <v>2271</v>
      </c>
      <c r="AX27">
        <v>2398.6999999999998</v>
      </c>
      <c r="AY27">
        <v>2524.6</v>
      </c>
      <c r="AZ27">
        <v>2667.7</v>
      </c>
      <c r="BA27">
        <v>2862.6</v>
      </c>
      <c r="BB27">
        <v>3093.8</v>
      </c>
      <c r="BC27">
        <v>3310</v>
      </c>
      <c r="BD27">
        <v>3597.3</v>
      </c>
      <c r="BE27">
        <v>3582.3</v>
      </c>
      <c r="BF27">
        <v>3540.5</v>
      </c>
      <c r="BG27">
        <v>3594.3</v>
      </c>
      <c r="BH27">
        <v>3761.3</v>
      </c>
      <c r="BI27">
        <v>3928.7</v>
      </c>
      <c r="BJ27">
        <v>4127.5</v>
      </c>
      <c r="BK27">
        <v>4307.1000000000004</v>
      </c>
      <c r="BL27">
        <v>4364.3</v>
      </c>
      <c r="BM27">
        <v>4094.9</v>
      </c>
      <c r="BN27">
        <v>4166.6000000000004</v>
      </c>
      <c r="BO27">
        <v>4372.7</v>
      </c>
      <c r="BP27">
        <v>4608.3</v>
      </c>
      <c r="BQ27">
        <v>4773.8</v>
      </c>
      <c r="BR27">
        <v>5032.8999999999996</v>
      </c>
      <c r="BS27">
        <v>5303.9</v>
      </c>
      <c r="BT27">
        <v>5448.4</v>
      </c>
      <c r="BU27">
        <v>5727.6</v>
      </c>
      <c r="BV27">
        <v>6047</v>
      </c>
      <c r="BW27">
        <v>6344.3</v>
      </c>
      <c r="BX27">
        <v>6350.1</v>
      </c>
      <c r="BY27">
        <v>6998.7</v>
      </c>
      <c r="BZ27">
        <v>7593.4</v>
      </c>
      <c r="CA27">
        <v>8015.6</v>
      </c>
      <c r="CB27">
        <v>8451.1</v>
      </c>
      <c r="CC27">
        <v>8837.9</v>
      </c>
    </row>
    <row r="28" spans="1:81" x14ac:dyDescent="0.3">
      <c r="A28" t="s">
        <v>122</v>
      </c>
      <c r="B28" t="s">
        <v>94</v>
      </c>
      <c r="C28">
        <v>74.8</v>
      </c>
      <c r="D28">
        <v>83.4</v>
      </c>
      <c r="E28">
        <v>80.7</v>
      </c>
      <c r="F28">
        <v>88.9</v>
      </c>
      <c r="G28">
        <v>103.1</v>
      </c>
      <c r="H28">
        <v>110.5</v>
      </c>
      <c r="I28">
        <v>120.4</v>
      </c>
      <c r="J28">
        <v>117.7</v>
      </c>
      <c r="K28">
        <v>128.5</v>
      </c>
      <c r="L28">
        <v>140.1</v>
      </c>
      <c r="M28">
        <v>146.5</v>
      </c>
      <c r="N28">
        <v>143.30000000000001</v>
      </c>
      <c r="O28">
        <v>156.9</v>
      </c>
      <c r="P28">
        <v>165.1</v>
      </c>
      <c r="Q28">
        <v>168.6</v>
      </c>
      <c r="R28">
        <v>181.2</v>
      </c>
      <c r="S28">
        <v>190.6</v>
      </c>
      <c r="T28">
        <v>204.5</v>
      </c>
      <c r="U28">
        <v>222.2</v>
      </c>
      <c r="V28">
        <v>245.2</v>
      </c>
      <c r="W28">
        <v>261.60000000000002</v>
      </c>
      <c r="X28">
        <v>288.10000000000002</v>
      </c>
      <c r="Y28">
        <v>318.8</v>
      </c>
      <c r="Z28">
        <v>334.9</v>
      </c>
      <c r="AA28">
        <v>353.5</v>
      </c>
      <c r="AB28">
        <v>389.9</v>
      </c>
      <c r="AC28">
        <v>437.3</v>
      </c>
      <c r="AD28">
        <v>478.5</v>
      </c>
      <c r="AE28">
        <v>495.1</v>
      </c>
      <c r="AF28">
        <v>554.6</v>
      </c>
      <c r="AG28">
        <v>621.6</v>
      </c>
      <c r="AH28">
        <v>709</v>
      </c>
      <c r="AI28">
        <v>802.5</v>
      </c>
      <c r="AJ28">
        <v>874.7</v>
      </c>
      <c r="AK28">
        <v>964.3</v>
      </c>
      <c r="AL28">
        <v>995</v>
      </c>
      <c r="AM28">
        <v>1044.7</v>
      </c>
      <c r="AN28">
        <v>1160.0999999999999</v>
      </c>
      <c r="AO28">
        <v>1243</v>
      </c>
      <c r="AP28">
        <v>1307.3</v>
      </c>
      <c r="AQ28">
        <v>1397</v>
      </c>
      <c r="AR28">
        <v>1514.9</v>
      </c>
      <c r="AS28">
        <v>1600.1</v>
      </c>
      <c r="AT28">
        <v>1682.9</v>
      </c>
      <c r="AU28">
        <v>1701.7</v>
      </c>
      <c r="AV28">
        <v>1783.9</v>
      </c>
      <c r="AW28">
        <v>1845.5</v>
      </c>
      <c r="AX28">
        <v>1952.8</v>
      </c>
      <c r="AY28">
        <v>2076.9</v>
      </c>
      <c r="AZ28">
        <v>2206.9</v>
      </c>
      <c r="BA28">
        <v>2384.1999999999998</v>
      </c>
      <c r="BB28">
        <v>2582.6</v>
      </c>
      <c r="BC28">
        <v>2771.1</v>
      </c>
      <c r="BD28">
        <v>3008.4</v>
      </c>
      <c r="BE28">
        <v>2991.5</v>
      </c>
      <c r="BF28">
        <v>2937.4</v>
      </c>
      <c r="BG28">
        <v>2960.8</v>
      </c>
      <c r="BH28">
        <v>3098.3</v>
      </c>
      <c r="BI28">
        <v>3236.3</v>
      </c>
      <c r="BJ28">
        <v>3418.9</v>
      </c>
      <c r="BK28">
        <v>3573.4</v>
      </c>
      <c r="BL28">
        <v>3624.7</v>
      </c>
      <c r="BM28">
        <v>3382.8</v>
      </c>
      <c r="BN28">
        <v>3452.3</v>
      </c>
      <c r="BO28">
        <v>3630.6</v>
      </c>
      <c r="BP28">
        <v>3839.2</v>
      </c>
      <c r="BQ28">
        <v>3971.1</v>
      </c>
      <c r="BR28">
        <v>4202.5</v>
      </c>
      <c r="BS28">
        <v>4439.7</v>
      </c>
      <c r="BT28">
        <v>4574.3999999999996</v>
      </c>
      <c r="BU28">
        <v>4804.8999999999996</v>
      </c>
      <c r="BV28">
        <v>5068.5</v>
      </c>
      <c r="BW28">
        <v>5323.5</v>
      </c>
      <c r="BX28">
        <v>5351.7</v>
      </c>
      <c r="BY28">
        <v>5919.1</v>
      </c>
      <c r="BZ28">
        <v>6451.9</v>
      </c>
      <c r="CA28">
        <v>6796.4</v>
      </c>
      <c r="CB28">
        <v>7152.8</v>
      </c>
      <c r="CC28">
        <v>7471.9</v>
      </c>
    </row>
    <row r="29" spans="1:81" x14ac:dyDescent="0.3">
      <c r="A29" t="s">
        <v>123</v>
      </c>
      <c r="B29" t="s">
        <v>96</v>
      </c>
      <c r="C29">
        <v>4</v>
      </c>
      <c r="D29">
        <v>4</v>
      </c>
      <c r="E29">
        <v>4.2</v>
      </c>
      <c r="F29">
        <v>5.4</v>
      </c>
      <c r="G29">
        <v>6.8</v>
      </c>
      <c r="H29">
        <v>7.2</v>
      </c>
      <c r="I29">
        <v>7.8</v>
      </c>
      <c r="J29">
        <v>8.1999999999999993</v>
      </c>
      <c r="K29">
        <v>9.4</v>
      </c>
      <c r="L29">
        <v>10.7</v>
      </c>
      <c r="M29">
        <v>11.9</v>
      </c>
      <c r="N29">
        <v>11.9</v>
      </c>
      <c r="O29">
        <v>13.9</v>
      </c>
      <c r="P29">
        <v>15.4</v>
      </c>
      <c r="Q29">
        <v>15.9</v>
      </c>
      <c r="R29">
        <v>18.100000000000001</v>
      </c>
      <c r="S29">
        <v>19.5</v>
      </c>
      <c r="T29">
        <v>21.1</v>
      </c>
      <c r="U29">
        <v>23.2</v>
      </c>
      <c r="V29">
        <v>27.6</v>
      </c>
      <c r="W29">
        <v>29.4</v>
      </c>
      <c r="X29">
        <v>32.700000000000003</v>
      </c>
      <c r="Y29">
        <v>37.200000000000003</v>
      </c>
      <c r="Z29">
        <v>39.5</v>
      </c>
      <c r="AA29">
        <v>42.7</v>
      </c>
      <c r="AB29">
        <v>50</v>
      </c>
      <c r="AC29">
        <v>57.8</v>
      </c>
      <c r="AD29">
        <v>64.400000000000006</v>
      </c>
      <c r="AE29">
        <v>74</v>
      </c>
      <c r="AF29">
        <v>85.4</v>
      </c>
      <c r="AG29">
        <v>101.8</v>
      </c>
      <c r="AH29">
        <v>120.5</v>
      </c>
      <c r="AI29">
        <v>139.9</v>
      </c>
      <c r="AJ29">
        <v>156</v>
      </c>
      <c r="AK29">
        <v>175.6</v>
      </c>
      <c r="AL29">
        <v>188.3</v>
      </c>
      <c r="AM29">
        <v>205.4</v>
      </c>
      <c r="AN29">
        <v>228.1</v>
      </c>
      <c r="AO29">
        <v>247.1</v>
      </c>
      <c r="AP29">
        <v>270.89999999999998</v>
      </c>
      <c r="AQ29">
        <v>288.39999999999998</v>
      </c>
      <c r="AR29">
        <v>310.39999999999998</v>
      </c>
      <c r="AS29">
        <v>334.7</v>
      </c>
      <c r="AT29">
        <v>354.6</v>
      </c>
      <c r="AU29">
        <v>369.4</v>
      </c>
      <c r="AV29">
        <v>404.8</v>
      </c>
      <c r="AW29">
        <v>425.6</v>
      </c>
      <c r="AX29">
        <v>445.9</v>
      </c>
      <c r="AY29">
        <v>447.7</v>
      </c>
      <c r="AZ29">
        <v>460.8</v>
      </c>
      <c r="BA29">
        <v>478.3</v>
      </c>
      <c r="BB29">
        <v>511.2</v>
      </c>
      <c r="BC29">
        <v>538.9</v>
      </c>
      <c r="BD29">
        <v>588.9</v>
      </c>
      <c r="BE29">
        <v>590.79999999999995</v>
      </c>
      <c r="BF29">
        <v>603</v>
      </c>
      <c r="BG29">
        <v>633.5</v>
      </c>
      <c r="BH29">
        <v>663</v>
      </c>
      <c r="BI29">
        <v>692.5</v>
      </c>
      <c r="BJ29">
        <v>708.6</v>
      </c>
      <c r="BK29">
        <v>733.7</v>
      </c>
      <c r="BL29">
        <v>739.6</v>
      </c>
      <c r="BM29">
        <v>712.1</v>
      </c>
      <c r="BN29">
        <v>714.3</v>
      </c>
      <c r="BO29">
        <v>742.1</v>
      </c>
      <c r="BP29">
        <v>769.1</v>
      </c>
      <c r="BQ29">
        <v>802.7</v>
      </c>
      <c r="BR29">
        <v>830.4</v>
      </c>
      <c r="BS29">
        <v>864.2</v>
      </c>
      <c r="BT29">
        <v>874</v>
      </c>
      <c r="BU29">
        <v>922.7</v>
      </c>
      <c r="BV29">
        <v>978.6</v>
      </c>
      <c r="BW29">
        <v>1020.8</v>
      </c>
      <c r="BX29">
        <v>998.3</v>
      </c>
      <c r="BY29">
        <v>1079.5999999999999</v>
      </c>
      <c r="BZ29">
        <v>1141.5</v>
      </c>
      <c r="CA29">
        <v>1219.3</v>
      </c>
      <c r="CB29">
        <v>1298.3</v>
      </c>
      <c r="CC29">
        <v>1366</v>
      </c>
    </row>
    <row r="30" spans="1:81" x14ac:dyDescent="0.3">
      <c r="A30" t="s">
        <v>124</v>
      </c>
      <c r="B30" t="s">
        <v>98</v>
      </c>
      <c r="C30">
        <v>11.2</v>
      </c>
      <c r="D30">
        <v>12.4</v>
      </c>
      <c r="E30">
        <v>13</v>
      </c>
      <c r="F30">
        <v>14.4</v>
      </c>
      <c r="G30">
        <v>15.4</v>
      </c>
      <c r="H30">
        <v>16.8</v>
      </c>
      <c r="I30">
        <v>17.899999999999999</v>
      </c>
      <c r="J30">
        <v>17.3</v>
      </c>
      <c r="K30">
        <v>19.2</v>
      </c>
      <c r="L30">
        <v>20.8</v>
      </c>
      <c r="M30">
        <v>22</v>
      </c>
      <c r="N30">
        <v>22.3</v>
      </c>
      <c r="O30">
        <v>24.4</v>
      </c>
      <c r="P30">
        <v>26.6</v>
      </c>
      <c r="Q30">
        <v>27.6</v>
      </c>
      <c r="R30">
        <v>29.9</v>
      </c>
      <c r="S30">
        <v>31.7</v>
      </c>
      <c r="T30">
        <v>33.9</v>
      </c>
      <c r="U30">
        <v>36</v>
      </c>
      <c r="V30">
        <v>37</v>
      </c>
      <c r="W30">
        <v>39.299999999999997</v>
      </c>
      <c r="X30">
        <v>45.5</v>
      </c>
      <c r="Y30">
        <v>50.2</v>
      </c>
      <c r="Z30">
        <v>54.2</v>
      </c>
      <c r="AA30">
        <v>59.5</v>
      </c>
      <c r="AB30">
        <v>63.7</v>
      </c>
      <c r="AC30">
        <v>70.099999999999994</v>
      </c>
      <c r="AD30">
        <v>74.400000000000006</v>
      </c>
      <c r="AE30">
        <v>80.2</v>
      </c>
      <c r="AF30">
        <v>86.7</v>
      </c>
      <c r="AG30">
        <v>94.6</v>
      </c>
      <c r="AH30">
        <v>102.7</v>
      </c>
      <c r="AI30">
        <v>108.8</v>
      </c>
      <c r="AJ30">
        <v>121.5</v>
      </c>
      <c r="AK30">
        <v>146.69999999999999</v>
      </c>
      <c r="AL30">
        <v>152.9</v>
      </c>
      <c r="AM30">
        <v>168</v>
      </c>
      <c r="AN30">
        <v>185</v>
      </c>
      <c r="AO30">
        <v>196.6</v>
      </c>
      <c r="AP30">
        <v>204.6</v>
      </c>
      <c r="AQ30">
        <v>216.8</v>
      </c>
      <c r="AR30">
        <v>233.8</v>
      </c>
      <c r="AS30">
        <v>248.2</v>
      </c>
      <c r="AT30">
        <v>263.5</v>
      </c>
      <c r="AU30">
        <v>285.7</v>
      </c>
      <c r="AV30">
        <v>302.5</v>
      </c>
      <c r="AW30">
        <v>319.3</v>
      </c>
      <c r="AX30">
        <v>350.7</v>
      </c>
      <c r="AY30">
        <v>358.7</v>
      </c>
      <c r="AZ30">
        <v>371.7</v>
      </c>
      <c r="BA30">
        <v>388.9</v>
      </c>
      <c r="BB30">
        <v>402.9</v>
      </c>
      <c r="BC30">
        <v>424.6</v>
      </c>
      <c r="BD30">
        <v>449.9</v>
      </c>
      <c r="BE30">
        <v>441.5</v>
      </c>
      <c r="BF30">
        <v>467</v>
      </c>
      <c r="BG30">
        <v>491.1</v>
      </c>
      <c r="BH30">
        <v>531.70000000000005</v>
      </c>
      <c r="BI30">
        <v>575.70000000000005</v>
      </c>
      <c r="BJ30">
        <v>611.79999999999995</v>
      </c>
      <c r="BK30">
        <v>631.29999999999995</v>
      </c>
      <c r="BL30">
        <v>637.4</v>
      </c>
      <c r="BM30">
        <v>608.5</v>
      </c>
      <c r="BN30">
        <v>638.20000000000005</v>
      </c>
      <c r="BO30">
        <v>670.8</v>
      </c>
      <c r="BP30">
        <v>695.1</v>
      </c>
      <c r="BQ30">
        <v>726.7</v>
      </c>
      <c r="BR30">
        <v>754.7</v>
      </c>
      <c r="BS30">
        <v>771.2</v>
      </c>
      <c r="BT30">
        <v>785.2</v>
      </c>
      <c r="BU30">
        <v>825.9</v>
      </c>
      <c r="BV30">
        <v>873.5</v>
      </c>
      <c r="BW30">
        <v>929</v>
      </c>
      <c r="BX30">
        <v>507.9</v>
      </c>
      <c r="BY30">
        <v>702.6</v>
      </c>
      <c r="BZ30">
        <v>1104.8</v>
      </c>
      <c r="CA30">
        <v>1115.7</v>
      </c>
      <c r="CB30">
        <v>1166</v>
      </c>
      <c r="CC30">
        <v>1317.2</v>
      </c>
    </row>
    <row r="31" spans="1:81" x14ac:dyDescent="0.3">
      <c r="A31" t="s">
        <v>125</v>
      </c>
      <c r="B31" t="s">
        <v>100</v>
      </c>
      <c r="C31">
        <v>22.8</v>
      </c>
      <c r="D31">
        <v>29.1</v>
      </c>
      <c r="E31">
        <v>26.4</v>
      </c>
      <c r="F31">
        <v>33.299999999999997</v>
      </c>
      <c r="G31">
        <v>37.799999999999997</v>
      </c>
      <c r="H31">
        <v>35.700000000000003</v>
      </c>
      <c r="I31">
        <v>36.200000000000003</v>
      </c>
      <c r="J31">
        <v>35.200000000000003</v>
      </c>
      <c r="K31">
        <v>45.4</v>
      </c>
      <c r="L31">
        <v>44.3</v>
      </c>
      <c r="M31">
        <v>43.7</v>
      </c>
      <c r="N31">
        <v>39.200000000000003</v>
      </c>
      <c r="O31">
        <v>49.8</v>
      </c>
      <c r="P31">
        <v>47.9</v>
      </c>
      <c r="Q31">
        <v>49.7</v>
      </c>
      <c r="R31">
        <v>57.9</v>
      </c>
      <c r="S31">
        <v>64.7</v>
      </c>
      <c r="T31">
        <v>71.7</v>
      </c>
      <c r="U31">
        <v>83.5</v>
      </c>
      <c r="V31">
        <v>90.9</v>
      </c>
      <c r="W31">
        <v>89.4</v>
      </c>
      <c r="X31">
        <v>96.4</v>
      </c>
      <c r="Y31">
        <v>94.9</v>
      </c>
      <c r="Z31">
        <v>84.9</v>
      </c>
      <c r="AA31">
        <v>97.7</v>
      </c>
      <c r="AB31">
        <v>112.2</v>
      </c>
      <c r="AC31">
        <v>125.5</v>
      </c>
      <c r="AD31">
        <v>121.3</v>
      </c>
      <c r="AE31">
        <v>141.30000000000001</v>
      </c>
      <c r="AF31">
        <v>169.7</v>
      </c>
      <c r="AG31">
        <v>196.9</v>
      </c>
      <c r="AH31">
        <v>221.6</v>
      </c>
      <c r="AI31">
        <v>226.7</v>
      </c>
      <c r="AJ31">
        <v>223.4</v>
      </c>
      <c r="AK31">
        <v>273.5</v>
      </c>
      <c r="AL31">
        <v>264.8</v>
      </c>
      <c r="AM31">
        <v>303.2</v>
      </c>
      <c r="AN31">
        <v>373.8</v>
      </c>
      <c r="AO31">
        <v>383.5</v>
      </c>
      <c r="AP31">
        <v>364.3</v>
      </c>
      <c r="AQ31">
        <v>404.9</v>
      </c>
      <c r="AR31">
        <v>456.6</v>
      </c>
      <c r="AS31">
        <v>457.1</v>
      </c>
      <c r="AT31">
        <v>457</v>
      </c>
      <c r="AU31">
        <v>450.8</v>
      </c>
      <c r="AV31">
        <v>449.1</v>
      </c>
      <c r="AW31">
        <v>488.8</v>
      </c>
      <c r="AX31">
        <v>584.79999999999995</v>
      </c>
      <c r="AY31">
        <v>637.4</v>
      </c>
      <c r="AZ31">
        <v>702.8</v>
      </c>
      <c r="BA31">
        <v>763.3</v>
      </c>
      <c r="BB31">
        <v>744.3</v>
      </c>
      <c r="BC31">
        <v>754.6</v>
      </c>
      <c r="BD31">
        <v>726.1</v>
      </c>
      <c r="BE31">
        <v>664.9</v>
      </c>
      <c r="BF31">
        <v>731</v>
      </c>
      <c r="BG31">
        <v>830.1</v>
      </c>
      <c r="BH31">
        <v>988.6</v>
      </c>
      <c r="BI31">
        <v>1157.5</v>
      </c>
      <c r="BJ31">
        <v>1297.8</v>
      </c>
      <c r="BK31">
        <v>1271.8</v>
      </c>
      <c r="BL31">
        <v>1217.2</v>
      </c>
      <c r="BM31">
        <v>1086</v>
      </c>
      <c r="BN31">
        <v>1358.9</v>
      </c>
      <c r="BO31">
        <v>1444</v>
      </c>
      <c r="BP31">
        <v>1572.7</v>
      </c>
      <c r="BQ31">
        <v>1634.5</v>
      </c>
      <c r="BR31">
        <v>1711.4</v>
      </c>
      <c r="BS31">
        <v>1739</v>
      </c>
      <c r="BT31">
        <v>1671.8</v>
      </c>
      <c r="BU31">
        <v>1708.5</v>
      </c>
      <c r="BV31">
        <v>1835.1</v>
      </c>
      <c r="BW31">
        <v>1861.9</v>
      </c>
      <c r="BX31">
        <v>1912.6</v>
      </c>
      <c r="BY31">
        <v>2555.9</v>
      </c>
      <c r="BZ31">
        <v>2736.7</v>
      </c>
      <c r="CA31">
        <v>2877.7</v>
      </c>
      <c r="CB31">
        <v>2957.8</v>
      </c>
      <c r="CC31">
        <v>3033.1</v>
      </c>
    </row>
    <row r="32" spans="1:81" x14ac:dyDescent="0.3">
      <c r="A32" t="s">
        <v>126</v>
      </c>
      <c r="B32" t="s">
        <v>102</v>
      </c>
      <c r="C32">
        <v>0.8</v>
      </c>
      <c r="D32">
        <v>0.9</v>
      </c>
      <c r="E32">
        <v>1</v>
      </c>
      <c r="F32">
        <v>0.9</v>
      </c>
      <c r="G32">
        <v>1.1000000000000001</v>
      </c>
      <c r="H32">
        <v>1.3</v>
      </c>
      <c r="I32">
        <v>1.3</v>
      </c>
      <c r="J32">
        <v>1.7</v>
      </c>
      <c r="K32">
        <v>1.7</v>
      </c>
      <c r="L32">
        <v>1.8</v>
      </c>
      <c r="M32">
        <v>2.2999999999999998</v>
      </c>
      <c r="N32">
        <v>2.8</v>
      </c>
      <c r="O32">
        <v>3</v>
      </c>
      <c r="P32">
        <v>3.3</v>
      </c>
      <c r="Q32">
        <v>3.8</v>
      </c>
      <c r="R32">
        <v>4.5</v>
      </c>
      <c r="S32">
        <v>4.8</v>
      </c>
      <c r="T32">
        <v>5.3</v>
      </c>
      <c r="U32">
        <v>6</v>
      </c>
      <c r="V32">
        <v>7.2</v>
      </c>
      <c r="W32">
        <v>8.6</v>
      </c>
      <c r="X32">
        <v>10.1</v>
      </c>
      <c r="Y32">
        <v>13.5</v>
      </c>
      <c r="Z32">
        <v>17.899999999999999</v>
      </c>
      <c r="AA32">
        <v>18.899999999999999</v>
      </c>
      <c r="AB32">
        <v>20</v>
      </c>
      <c r="AC32">
        <v>23.7</v>
      </c>
      <c r="AD32">
        <v>30.1</v>
      </c>
      <c r="AE32">
        <v>32.4</v>
      </c>
      <c r="AF32">
        <v>30</v>
      </c>
      <c r="AG32">
        <v>33</v>
      </c>
      <c r="AH32">
        <v>36.6</v>
      </c>
      <c r="AI32">
        <v>43.7</v>
      </c>
      <c r="AJ32">
        <v>58.1</v>
      </c>
      <c r="AK32">
        <v>72.900000000000006</v>
      </c>
      <c r="AL32">
        <v>83.4</v>
      </c>
      <c r="AM32">
        <v>82.7</v>
      </c>
      <c r="AN32">
        <v>94</v>
      </c>
      <c r="AO32">
        <v>97.1</v>
      </c>
      <c r="AP32">
        <v>107.2</v>
      </c>
      <c r="AQ32">
        <v>115.9</v>
      </c>
      <c r="AR32">
        <v>135.6</v>
      </c>
      <c r="AS32">
        <v>159.6</v>
      </c>
      <c r="AT32">
        <v>169.7</v>
      </c>
      <c r="AU32">
        <v>156.69999999999999</v>
      </c>
      <c r="AV32">
        <v>131.30000000000001</v>
      </c>
      <c r="AW32">
        <v>117.5</v>
      </c>
      <c r="AX32">
        <v>117</v>
      </c>
      <c r="AY32">
        <v>126.5</v>
      </c>
      <c r="AZ32">
        <v>120</v>
      </c>
      <c r="BA32">
        <v>127.9</v>
      </c>
      <c r="BB32">
        <v>148.30000000000001</v>
      </c>
      <c r="BC32">
        <v>158.30000000000001</v>
      </c>
      <c r="BD32">
        <v>196.2</v>
      </c>
      <c r="BE32">
        <v>224.1</v>
      </c>
      <c r="BF32">
        <v>200.3</v>
      </c>
      <c r="BG32">
        <v>174.2</v>
      </c>
      <c r="BH32">
        <v>162.30000000000001</v>
      </c>
      <c r="BI32">
        <v>175</v>
      </c>
      <c r="BJ32">
        <v>183.1</v>
      </c>
      <c r="BK32">
        <v>261.89999999999998</v>
      </c>
      <c r="BL32">
        <v>325.60000000000002</v>
      </c>
      <c r="BM32">
        <v>301.5</v>
      </c>
      <c r="BN32">
        <v>304</v>
      </c>
      <c r="BO32">
        <v>301.8</v>
      </c>
      <c r="BP32">
        <v>307.89999999999998</v>
      </c>
      <c r="BQ32">
        <v>301.3</v>
      </c>
      <c r="BR32">
        <v>310.7</v>
      </c>
      <c r="BS32">
        <v>324.5</v>
      </c>
      <c r="BT32">
        <v>343.9</v>
      </c>
      <c r="BU32">
        <v>352</v>
      </c>
      <c r="BV32">
        <v>358.3</v>
      </c>
      <c r="BW32">
        <v>372.8</v>
      </c>
      <c r="BX32">
        <v>324.39999999999998</v>
      </c>
      <c r="BY32">
        <v>326.39999999999998</v>
      </c>
      <c r="BZ32">
        <v>307.8</v>
      </c>
      <c r="CA32">
        <v>218.9</v>
      </c>
      <c r="CB32">
        <v>199.3</v>
      </c>
      <c r="CC32">
        <v>201</v>
      </c>
    </row>
    <row r="33" spans="1:82" x14ac:dyDescent="0.3">
      <c r="A33" t="s">
        <v>127</v>
      </c>
      <c r="B33" t="s">
        <v>104</v>
      </c>
      <c r="C33">
        <v>0.6</v>
      </c>
      <c r="D33">
        <v>0.6</v>
      </c>
      <c r="E33">
        <v>0.6</v>
      </c>
      <c r="F33">
        <v>0.6</v>
      </c>
      <c r="G33">
        <v>0.7</v>
      </c>
      <c r="H33">
        <v>0.8</v>
      </c>
      <c r="I33">
        <v>1</v>
      </c>
      <c r="J33">
        <v>0.9</v>
      </c>
      <c r="K33">
        <v>1</v>
      </c>
      <c r="L33">
        <v>1</v>
      </c>
      <c r="M33">
        <v>1.1000000000000001</v>
      </c>
      <c r="N33">
        <v>1.2</v>
      </c>
      <c r="O33">
        <v>1.3</v>
      </c>
      <c r="P33">
        <v>1.3</v>
      </c>
      <c r="Q33">
        <v>1.4</v>
      </c>
      <c r="R33">
        <v>1.6</v>
      </c>
      <c r="S33">
        <v>1.6</v>
      </c>
      <c r="T33">
        <v>1.9</v>
      </c>
      <c r="U33">
        <v>2.1</v>
      </c>
      <c r="V33">
        <v>2.6</v>
      </c>
      <c r="W33">
        <v>2.7</v>
      </c>
      <c r="X33">
        <v>2.9</v>
      </c>
      <c r="Y33">
        <v>3</v>
      </c>
      <c r="Z33">
        <v>3.2</v>
      </c>
      <c r="AA33">
        <v>3.6</v>
      </c>
      <c r="AB33">
        <v>3.9</v>
      </c>
      <c r="AC33">
        <v>4.5</v>
      </c>
      <c r="AD33">
        <v>3.7</v>
      </c>
      <c r="AE33">
        <v>4.7</v>
      </c>
      <c r="AF33">
        <v>6.7</v>
      </c>
      <c r="AG33">
        <v>8.6999999999999993</v>
      </c>
      <c r="AH33">
        <v>9.1999999999999993</v>
      </c>
      <c r="AI33">
        <v>9</v>
      </c>
      <c r="AJ33">
        <v>9.6</v>
      </c>
      <c r="AK33">
        <v>10.7</v>
      </c>
      <c r="AL33">
        <v>8.1</v>
      </c>
      <c r="AM33">
        <v>10</v>
      </c>
      <c r="AN33">
        <v>10.9</v>
      </c>
      <c r="AO33">
        <v>15.4</v>
      </c>
      <c r="AP33">
        <v>26.9</v>
      </c>
      <c r="AQ33">
        <v>29.7</v>
      </c>
      <c r="AR33">
        <v>27</v>
      </c>
      <c r="AS33">
        <v>23.5</v>
      </c>
      <c r="AT33">
        <v>24.9</v>
      </c>
      <c r="AU33">
        <v>26.1</v>
      </c>
      <c r="AV33">
        <v>30.7</v>
      </c>
      <c r="AW33">
        <v>29.5</v>
      </c>
      <c r="AX33">
        <v>34.700000000000003</v>
      </c>
      <c r="AY33">
        <v>30.2</v>
      </c>
      <c r="AZ33">
        <v>37.299999999999997</v>
      </c>
      <c r="BA33">
        <v>38.5</v>
      </c>
      <c r="BB33">
        <v>34.1</v>
      </c>
      <c r="BC33">
        <v>45.6</v>
      </c>
      <c r="BD33">
        <v>45.4</v>
      </c>
      <c r="BE33">
        <v>55.2</v>
      </c>
      <c r="BF33">
        <v>52</v>
      </c>
      <c r="BG33">
        <v>61.6</v>
      </c>
      <c r="BH33">
        <v>62.5</v>
      </c>
      <c r="BI33">
        <v>79.3</v>
      </c>
      <c r="BJ33">
        <v>68.5</v>
      </c>
      <c r="BK33">
        <v>59.1</v>
      </c>
      <c r="BL33">
        <v>46.3</v>
      </c>
      <c r="BM33">
        <v>60.5</v>
      </c>
      <c r="BN33">
        <v>71.8</v>
      </c>
      <c r="BO33">
        <v>79.900000000000006</v>
      </c>
      <c r="BP33">
        <v>82.4</v>
      </c>
      <c r="BQ33">
        <v>84.2</v>
      </c>
      <c r="BR33">
        <v>82.2</v>
      </c>
      <c r="BS33">
        <v>99.8</v>
      </c>
      <c r="BT33">
        <v>73.3</v>
      </c>
      <c r="BU33">
        <v>92.9</v>
      </c>
      <c r="BV33">
        <v>97.8</v>
      </c>
      <c r="BW33">
        <v>89.5</v>
      </c>
      <c r="BX33">
        <v>90.9</v>
      </c>
      <c r="BY33">
        <v>122.9</v>
      </c>
      <c r="BZ33">
        <v>119.1</v>
      </c>
      <c r="CA33">
        <v>97.8</v>
      </c>
      <c r="CB33">
        <v>111.4</v>
      </c>
      <c r="CC33">
        <v>98.3</v>
      </c>
    </row>
    <row r="34" spans="1:82" x14ac:dyDescent="0.3">
      <c r="A34" t="s">
        <v>128</v>
      </c>
      <c r="B34" t="s">
        <v>106</v>
      </c>
      <c r="C34">
        <v>21.4</v>
      </c>
      <c r="D34">
        <v>27.6</v>
      </c>
      <c r="E34">
        <v>24.8</v>
      </c>
      <c r="F34">
        <v>31.7</v>
      </c>
      <c r="G34">
        <v>36</v>
      </c>
      <c r="H34">
        <v>33.700000000000003</v>
      </c>
      <c r="I34">
        <v>33.9</v>
      </c>
      <c r="J34">
        <v>32.700000000000003</v>
      </c>
      <c r="K34">
        <v>42.7</v>
      </c>
      <c r="L34">
        <v>41.4</v>
      </c>
      <c r="M34">
        <v>40.299999999999997</v>
      </c>
      <c r="N34">
        <v>35.200000000000003</v>
      </c>
      <c r="O34">
        <v>45.5</v>
      </c>
      <c r="P34">
        <v>43.3</v>
      </c>
      <c r="Q34">
        <v>44.5</v>
      </c>
      <c r="R34">
        <v>51.8</v>
      </c>
      <c r="S34">
        <v>58.3</v>
      </c>
      <c r="T34">
        <v>64.599999999999994</v>
      </c>
      <c r="U34">
        <v>75.400000000000006</v>
      </c>
      <c r="V34">
        <v>81.099999999999994</v>
      </c>
      <c r="W34">
        <v>78.099999999999994</v>
      </c>
      <c r="X34">
        <v>83.4</v>
      </c>
      <c r="Y34">
        <v>78.3</v>
      </c>
      <c r="Z34">
        <v>63.9</v>
      </c>
      <c r="AA34">
        <v>75.2</v>
      </c>
      <c r="AB34">
        <v>88.3</v>
      </c>
      <c r="AC34">
        <v>97.2</v>
      </c>
      <c r="AD34">
        <v>87.4</v>
      </c>
      <c r="AE34">
        <v>104.3</v>
      </c>
      <c r="AF34">
        <v>133</v>
      </c>
      <c r="AG34">
        <v>155.1</v>
      </c>
      <c r="AH34">
        <v>175.8</v>
      </c>
      <c r="AI34">
        <v>174</v>
      </c>
      <c r="AJ34">
        <v>155.69999999999999</v>
      </c>
      <c r="AK34">
        <v>189.9</v>
      </c>
      <c r="AL34">
        <v>173.3</v>
      </c>
      <c r="AM34">
        <v>210.5</v>
      </c>
      <c r="AN34">
        <v>268.89999999999998</v>
      </c>
      <c r="AO34">
        <v>271.10000000000002</v>
      </c>
      <c r="AP34">
        <v>230.2</v>
      </c>
      <c r="AQ34">
        <v>259.39999999999998</v>
      </c>
      <c r="AR34">
        <v>294</v>
      </c>
      <c r="AS34">
        <v>274</v>
      </c>
      <c r="AT34">
        <v>262.5</v>
      </c>
      <c r="AU34">
        <v>268.10000000000002</v>
      </c>
      <c r="AV34">
        <v>287.10000000000002</v>
      </c>
      <c r="AW34">
        <v>341.7</v>
      </c>
      <c r="AX34">
        <v>433.2</v>
      </c>
      <c r="AY34">
        <v>480.8</v>
      </c>
      <c r="AZ34">
        <v>545.5</v>
      </c>
      <c r="BA34">
        <v>596.9</v>
      </c>
      <c r="BB34">
        <v>562</v>
      </c>
      <c r="BC34">
        <v>550.70000000000005</v>
      </c>
      <c r="BD34">
        <v>484.5</v>
      </c>
      <c r="BE34">
        <v>385.6</v>
      </c>
      <c r="BF34">
        <v>478.7</v>
      </c>
      <c r="BG34">
        <v>594.29999999999995</v>
      </c>
      <c r="BH34">
        <v>763.7</v>
      </c>
      <c r="BI34">
        <v>903.2</v>
      </c>
      <c r="BJ34">
        <v>1046.2</v>
      </c>
      <c r="BK34">
        <v>950.8</v>
      </c>
      <c r="BL34">
        <v>845.3</v>
      </c>
      <c r="BM34">
        <v>724</v>
      </c>
      <c r="BN34">
        <v>983.1</v>
      </c>
      <c r="BO34">
        <v>1062.3</v>
      </c>
      <c r="BP34">
        <v>1182.4000000000001</v>
      </c>
      <c r="BQ34">
        <v>1249</v>
      </c>
      <c r="BR34">
        <v>1318.5</v>
      </c>
      <c r="BS34">
        <v>1314.7</v>
      </c>
      <c r="BT34">
        <v>1254.5999999999999</v>
      </c>
      <c r="BU34">
        <v>1263.7</v>
      </c>
      <c r="BV34">
        <v>1379.1</v>
      </c>
      <c r="BW34">
        <v>1399.6</v>
      </c>
      <c r="BX34">
        <v>1497.3</v>
      </c>
      <c r="BY34">
        <v>2106.6999999999998</v>
      </c>
      <c r="BZ34">
        <v>2309.8000000000002</v>
      </c>
      <c r="CA34">
        <v>2561</v>
      </c>
      <c r="CB34">
        <v>2647</v>
      </c>
      <c r="CC34">
        <v>2733.8</v>
      </c>
    </row>
    <row r="35" spans="1:82" x14ac:dyDescent="0.3">
      <c r="A35" t="s">
        <v>129</v>
      </c>
      <c r="B35" t="s">
        <v>108</v>
      </c>
      <c r="C35">
        <v>10.8</v>
      </c>
      <c r="D35">
        <v>11.7</v>
      </c>
      <c r="E35">
        <v>9.3000000000000007</v>
      </c>
      <c r="F35">
        <v>16.8</v>
      </c>
      <c r="G35">
        <v>21.1</v>
      </c>
      <c r="H35">
        <v>17.7</v>
      </c>
      <c r="I35">
        <v>18.399999999999999</v>
      </c>
      <c r="J35">
        <v>15.5</v>
      </c>
      <c r="K35">
        <v>20.100000000000001</v>
      </c>
      <c r="L35">
        <v>19.899999999999999</v>
      </c>
      <c r="M35">
        <v>19</v>
      </c>
      <c r="N35">
        <v>16.100000000000001</v>
      </c>
      <c r="O35">
        <v>20.7</v>
      </c>
      <c r="P35">
        <v>19.100000000000001</v>
      </c>
      <c r="Q35">
        <v>19.399999999999999</v>
      </c>
      <c r="R35">
        <v>20.6</v>
      </c>
      <c r="S35">
        <v>22.8</v>
      </c>
      <c r="T35">
        <v>23.9</v>
      </c>
      <c r="U35">
        <v>27.1</v>
      </c>
      <c r="V35">
        <v>29.5</v>
      </c>
      <c r="W35">
        <v>27.8</v>
      </c>
      <c r="X35">
        <v>33.5</v>
      </c>
      <c r="Y35">
        <v>33.299999999999997</v>
      </c>
      <c r="Z35">
        <v>27.3</v>
      </c>
      <c r="AA35">
        <v>30</v>
      </c>
      <c r="AB35">
        <v>33.799999999999997</v>
      </c>
      <c r="AC35">
        <v>40.4</v>
      </c>
      <c r="AD35">
        <v>42.8</v>
      </c>
      <c r="AE35">
        <v>41.9</v>
      </c>
      <c r="AF35">
        <v>53.5</v>
      </c>
      <c r="AG35">
        <v>60.6</v>
      </c>
      <c r="AH35">
        <v>67.599999999999994</v>
      </c>
      <c r="AI35">
        <v>70.599999999999994</v>
      </c>
      <c r="AJ35">
        <v>68.2</v>
      </c>
      <c r="AK35">
        <v>66</v>
      </c>
      <c r="AL35">
        <v>48.8</v>
      </c>
      <c r="AM35">
        <v>61.7</v>
      </c>
      <c r="AN35">
        <v>75.900000000000006</v>
      </c>
      <c r="AO35">
        <v>71.099999999999994</v>
      </c>
      <c r="AP35">
        <v>76.2</v>
      </c>
      <c r="AQ35">
        <v>94.2</v>
      </c>
      <c r="AR35">
        <v>104</v>
      </c>
      <c r="AS35">
        <v>101.2</v>
      </c>
      <c r="AT35">
        <v>98.5</v>
      </c>
      <c r="AU35">
        <v>88.6</v>
      </c>
      <c r="AV35">
        <v>94.4</v>
      </c>
      <c r="AW35">
        <v>108</v>
      </c>
      <c r="AX35">
        <v>132.4</v>
      </c>
      <c r="AY35">
        <v>140.30000000000001</v>
      </c>
      <c r="AZ35">
        <v>152.9</v>
      </c>
      <c r="BA35">
        <v>161.4</v>
      </c>
      <c r="BB35">
        <v>158.69999999999999</v>
      </c>
      <c r="BC35">
        <v>166.5</v>
      </c>
      <c r="BD35">
        <v>165.1</v>
      </c>
      <c r="BE35">
        <v>106.2</v>
      </c>
      <c r="BF35">
        <v>91.1</v>
      </c>
      <c r="BG35">
        <v>126.5</v>
      </c>
      <c r="BH35">
        <v>179.2</v>
      </c>
      <c r="BI35">
        <v>262.5</v>
      </c>
      <c r="BJ35">
        <v>296.10000000000002</v>
      </c>
      <c r="BK35">
        <v>277.60000000000002</v>
      </c>
      <c r="BL35">
        <v>207.2</v>
      </c>
      <c r="BM35">
        <v>161.4</v>
      </c>
      <c r="BN35">
        <v>203.8</v>
      </c>
      <c r="BO35">
        <v>209.2</v>
      </c>
      <c r="BP35">
        <v>245.8</v>
      </c>
      <c r="BQ35">
        <v>264</v>
      </c>
      <c r="BR35">
        <v>290.60000000000002</v>
      </c>
      <c r="BS35">
        <v>283.89999999999998</v>
      </c>
      <c r="BT35">
        <v>262.10000000000002</v>
      </c>
      <c r="BU35">
        <v>213.8</v>
      </c>
      <c r="BV35">
        <v>212.9</v>
      </c>
      <c r="BW35">
        <v>196.8</v>
      </c>
      <c r="BX35">
        <v>212</v>
      </c>
      <c r="BY35">
        <v>343.8</v>
      </c>
      <c r="BZ35">
        <v>471.8</v>
      </c>
      <c r="CA35">
        <v>486.9</v>
      </c>
      <c r="CB35">
        <v>540.20000000000005</v>
      </c>
      <c r="CC35">
        <v>537</v>
      </c>
    </row>
    <row r="36" spans="1:82" x14ac:dyDescent="0.3">
      <c r="A36" t="s">
        <v>130</v>
      </c>
      <c r="B36" t="s">
        <v>110</v>
      </c>
      <c r="C36">
        <v>10.7</v>
      </c>
      <c r="D36">
        <v>15.9</v>
      </c>
      <c r="E36">
        <v>15.6</v>
      </c>
      <c r="F36">
        <v>15</v>
      </c>
      <c r="G36">
        <v>14.9</v>
      </c>
      <c r="H36">
        <v>16</v>
      </c>
      <c r="I36">
        <v>15.6</v>
      </c>
      <c r="J36">
        <v>17.100000000000001</v>
      </c>
      <c r="K36">
        <v>22.6</v>
      </c>
      <c r="L36">
        <v>21.5</v>
      </c>
      <c r="M36">
        <v>21.4</v>
      </c>
      <c r="N36">
        <v>19.2</v>
      </c>
      <c r="O36">
        <v>24.8</v>
      </c>
      <c r="P36">
        <v>24.2</v>
      </c>
      <c r="Q36">
        <v>25.1</v>
      </c>
      <c r="R36">
        <v>31.2</v>
      </c>
      <c r="S36">
        <v>35.5</v>
      </c>
      <c r="T36">
        <v>40.700000000000003</v>
      </c>
      <c r="U36">
        <v>48.3</v>
      </c>
      <c r="V36">
        <v>51.6</v>
      </c>
      <c r="W36">
        <v>50.2</v>
      </c>
      <c r="X36">
        <v>49.8</v>
      </c>
      <c r="Y36">
        <v>45</v>
      </c>
      <c r="Z36">
        <v>36.6</v>
      </c>
      <c r="AA36">
        <v>45.2</v>
      </c>
      <c r="AB36">
        <v>54.5</v>
      </c>
      <c r="AC36">
        <v>56.8</v>
      </c>
      <c r="AD36">
        <v>44.6</v>
      </c>
      <c r="AE36">
        <v>62.4</v>
      </c>
      <c r="AF36">
        <v>79.599999999999994</v>
      </c>
      <c r="AG36">
        <v>94.6</v>
      </c>
      <c r="AH36">
        <v>108.2</v>
      </c>
      <c r="AI36">
        <v>103.4</v>
      </c>
      <c r="AJ36">
        <v>87.5</v>
      </c>
      <c r="AK36">
        <v>123.9</v>
      </c>
      <c r="AL36">
        <v>124.5</v>
      </c>
      <c r="AM36">
        <v>148.80000000000001</v>
      </c>
      <c r="AN36">
        <v>193</v>
      </c>
      <c r="AO36">
        <v>200</v>
      </c>
      <c r="AP36">
        <v>154</v>
      </c>
      <c r="AQ36">
        <v>165.1</v>
      </c>
      <c r="AR36">
        <v>190</v>
      </c>
      <c r="AS36">
        <v>172.8</v>
      </c>
      <c r="AT36">
        <v>164</v>
      </c>
      <c r="AU36">
        <v>179.5</v>
      </c>
      <c r="AV36">
        <v>192.6</v>
      </c>
      <c r="AW36">
        <v>233.7</v>
      </c>
      <c r="AX36">
        <v>300.8</v>
      </c>
      <c r="AY36">
        <v>340.5</v>
      </c>
      <c r="AZ36">
        <v>392.6</v>
      </c>
      <c r="BA36">
        <v>435.5</v>
      </c>
      <c r="BB36">
        <v>403.3</v>
      </c>
      <c r="BC36">
        <v>384.3</v>
      </c>
      <c r="BD36">
        <v>319.39999999999998</v>
      </c>
      <c r="BE36">
        <v>279.39999999999998</v>
      </c>
      <c r="BF36">
        <v>387.6</v>
      </c>
      <c r="BG36">
        <v>467.8</v>
      </c>
      <c r="BH36">
        <v>584.5</v>
      </c>
      <c r="BI36">
        <v>640.70000000000005</v>
      </c>
      <c r="BJ36">
        <v>750.2</v>
      </c>
      <c r="BK36">
        <v>673.2</v>
      </c>
      <c r="BL36">
        <v>638.1</v>
      </c>
      <c r="BM36">
        <v>562.5</v>
      </c>
      <c r="BN36">
        <v>779.3</v>
      </c>
      <c r="BO36">
        <v>853.1</v>
      </c>
      <c r="BP36">
        <v>936.6</v>
      </c>
      <c r="BQ36">
        <v>985</v>
      </c>
      <c r="BR36">
        <v>1027.9000000000001</v>
      </c>
      <c r="BS36">
        <v>1030.8</v>
      </c>
      <c r="BT36">
        <v>992.5</v>
      </c>
      <c r="BU36">
        <v>1049.9000000000001</v>
      </c>
      <c r="BV36">
        <v>1166.2</v>
      </c>
      <c r="BW36">
        <v>1202.8</v>
      </c>
      <c r="BX36">
        <v>1285.3</v>
      </c>
      <c r="BY36">
        <v>1762.9</v>
      </c>
      <c r="BZ36">
        <v>1838</v>
      </c>
      <c r="CA36">
        <v>2074.1999999999998</v>
      </c>
      <c r="CB36">
        <v>2106.8000000000002</v>
      </c>
      <c r="CC36">
        <v>2196.8000000000002</v>
      </c>
    </row>
    <row r="37" spans="1:82" x14ac:dyDescent="0.3">
      <c r="A37" t="s">
        <v>131</v>
      </c>
      <c r="B37" t="s">
        <v>112</v>
      </c>
      <c r="C37">
        <v>5.4</v>
      </c>
      <c r="D37">
        <v>5.9</v>
      </c>
      <c r="E37">
        <v>6</v>
      </c>
      <c r="F37">
        <v>7.4</v>
      </c>
      <c r="G37">
        <v>7</v>
      </c>
      <c r="H37">
        <v>7.1</v>
      </c>
      <c r="I37">
        <v>7.2</v>
      </c>
      <c r="J37">
        <v>7.4</v>
      </c>
      <c r="K37">
        <v>8.4</v>
      </c>
      <c r="L37">
        <v>9</v>
      </c>
      <c r="M37">
        <v>9.1999999999999993</v>
      </c>
      <c r="N37">
        <v>9.1</v>
      </c>
      <c r="O37">
        <v>9.8000000000000007</v>
      </c>
      <c r="P37">
        <v>10.5</v>
      </c>
      <c r="Q37">
        <v>10.6</v>
      </c>
      <c r="R37">
        <v>11.6</v>
      </c>
      <c r="S37">
        <v>12.4</v>
      </c>
      <c r="T37">
        <v>14</v>
      </c>
      <c r="U37">
        <v>16.2</v>
      </c>
      <c r="V37">
        <v>16.8</v>
      </c>
      <c r="W37">
        <v>17.3</v>
      </c>
      <c r="X37">
        <v>19</v>
      </c>
      <c r="Y37">
        <v>19</v>
      </c>
      <c r="Z37">
        <v>18.3</v>
      </c>
      <c r="AA37">
        <v>18.100000000000001</v>
      </c>
      <c r="AB37">
        <v>19.7</v>
      </c>
      <c r="AC37">
        <v>20.8</v>
      </c>
      <c r="AD37">
        <v>21.5</v>
      </c>
      <c r="AE37">
        <v>24.6</v>
      </c>
      <c r="AF37">
        <v>27.8</v>
      </c>
      <c r="AG37">
        <v>30.9</v>
      </c>
      <c r="AH37">
        <v>35.9</v>
      </c>
      <c r="AI37">
        <v>37.6</v>
      </c>
      <c r="AJ37">
        <v>44.7</v>
      </c>
      <c r="AK37">
        <v>52.5</v>
      </c>
      <c r="AL37">
        <v>54.1</v>
      </c>
      <c r="AM37">
        <v>63.2</v>
      </c>
      <c r="AN37">
        <v>67.2</v>
      </c>
      <c r="AO37">
        <v>72</v>
      </c>
      <c r="AP37">
        <v>72.900000000000006</v>
      </c>
      <c r="AQ37">
        <v>76.3</v>
      </c>
      <c r="AR37">
        <v>82.2</v>
      </c>
      <c r="AS37">
        <v>105.4</v>
      </c>
      <c r="AT37">
        <v>118.3</v>
      </c>
      <c r="AU37">
        <v>125.5</v>
      </c>
      <c r="AV37">
        <v>134.30000000000001</v>
      </c>
      <c r="AW37">
        <v>149.19999999999999</v>
      </c>
      <c r="AX37">
        <v>158</v>
      </c>
      <c r="AY37">
        <v>178</v>
      </c>
      <c r="AZ37">
        <v>197.6</v>
      </c>
      <c r="BA37">
        <v>215.9</v>
      </c>
      <c r="BB37">
        <v>241</v>
      </c>
      <c r="BC37">
        <v>224.7</v>
      </c>
      <c r="BD37">
        <v>251.3</v>
      </c>
      <c r="BE37">
        <v>245.4</v>
      </c>
      <c r="BF37">
        <v>254.7</v>
      </c>
      <c r="BG37">
        <v>294.89999999999998</v>
      </c>
      <c r="BH37">
        <v>367.1</v>
      </c>
      <c r="BI37">
        <v>176</v>
      </c>
      <c r="BJ37">
        <v>472.8</v>
      </c>
      <c r="BK37">
        <v>483.3</v>
      </c>
      <c r="BL37">
        <v>491.2</v>
      </c>
      <c r="BM37">
        <v>367.8</v>
      </c>
      <c r="BN37">
        <v>382.2</v>
      </c>
      <c r="BO37">
        <v>460.8</v>
      </c>
      <c r="BP37">
        <v>539.9</v>
      </c>
      <c r="BQ37">
        <v>550.1</v>
      </c>
      <c r="BR37">
        <v>626.4</v>
      </c>
      <c r="BS37">
        <v>683.7</v>
      </c>
      <c r="BT37">
        <v>729.5</v>
      </c>
      <c r="BU37">
        <v>769.6</v>
      </c>
      <c r="BV37">
        <v>282.39999999999998</v>
      </c>
      <c r="BW37">
        <v>667.8</v>
      </c>
      <c r="BX37">
        <v>828.2</v>
      </c>
      <c r="BY37">
        <v>1158</v>
      </c>
      <c r="BZ37">
        <v>1268.7</v>
      </c>
      <c r="CA37">
        <v>1385.6</v>
      </c>
      <c r="CB37">
        <v>1539.6</v>
      </c>
      <c r="CC37">
        <v>1401</v>
      </c>
    </row>
    <row r="38" spans="1:82" x14ac:dyDescent="0.3">
      <c r="A38" t="s">
        <v>132</v>
      </c>
      <c r="B38" t="s">
        <v>114</v>
      </c>
      <c r="C38">
        <v>5.3</v>
      </c>
      <c r="D38">
        <v>10.1</v>
      </c>
      <c r="E38">
        <v>9.5</v>
      </c>
      <c r="F38">
        <v>7.6</v>
      </c>
      <c r="G38">
        <v>7.9</v>
      </c>
      <c r="H38">
        <v>8.9</v>
      </c>
      <c r="I38">
        <v>8.3000000000000007</v>
      </c>
      <c r="J38">
        <v>9.8000000000000007</v>
      </c>
      <c r="K38">
        <v>14.2</v>
      </c>
      <c r="L38">
        <v>12.5</v>
      </c>
      <c r="M38">
        <v>12.1</v>
      </c>
      <c r="N38">
        <v>10</v>
      </c>
      <c r="O38">
        <v>15</v>
      </c>
      <c r="P38">
        <v>13.7</v>
      </c>
      <c r="Q38">
        <v>14.5</v>
      </c>
      <c r="R38">
        <v>19.600000000000001</v>
      </c>
      <c r="S38">
        <v>23.1</v>
      </c>
      <c r="T38">
        <v>26.7</v>
      </c>
      <c r="U38">
        <v>32.1</v>
      </c>
      <c r="V38">
        <v>34.799999999999997</v>
      </c>
      <c r="W38">
        <v>33</v>
      </c>
      <c r="X38">
        <v>30.8</v>
      </c>
      <c r="Y38">
        <v>25.9</v>
      </c>
      <c r="Z38">
        <v>18.3</v>
      </c>
      <c r="AA38">
        <v>27</v>
      </c>
      <c r="AB38">
        <v>34.799999999999997</v>
      </c>
      <c r="AC38">
        <v>36.1</v>
      </c>
      <c r="AD38">
        <v>23</v>
      </c>
      <c r="AE38">
        <v>37.799999999999997</v>
      </c>
      <c r="AF38">
        <v>51.8</v>
      </c>
      <c r="AG38">
        <v>63.6</v>
      </c>
      <c r="AH38">
        <v>72.3</v>
      </c>
      <c r="AI38">
        <v>65.8</v>
      </c>
      <c r="AJ38">
        <v>42.8</v>
      </c>
      <c r="AK38">
        <v>71.400000000000006</v>
      </c>
      <c r="AL38">
        <v>70.5</v>
      </c>
      <c r="AM38">
        <v>85.6</v>
      </c>
      <c r="AN38">
        <v>125.8</v>
      </c>
      <c r="AO38">
        <v>128</v>
      </c>
      <c r="AP38">
        <v>81.099999999999994</v>
      </c>
      <c r="AQ38">
        <v>88.9</v>
      </c>
      <c r="AR38">
        <v>107.8</v>
      </c>
      <c r="AS38">
        <v>67.5</v>
      </c>
      <c r="AT38">
        <v>45.7</v>
      </c>
      <c r="AU38">
        <v>54</v>
      </c>
      <c r="AV38">
        <v>58.4</v>
      </c>
      <c r="AW38">
        <v>84.5</v>
      </c>
      <c r="AX38">
        <v>142.9</v>
      </c>
      <c r="AY38">
        <v>162.5</v>
      </c>
      <c r="AZ38">
        <v>195.1</v>
      </c>
      <c r="BA38">
        <v>219.6</v>
      </c>
      <c r="BB38">
        <v>162.30000000000001</v>
      </c>
      <c r="BC38">
        <v>159.6</v>
      </c>
      <c r="BD38">
        <v>68.099999999999994</v>
      </c>
      <c r="BE38">
        <v>34</v>
      </c>
      <c r="BF38">
        <v>132.9</v>
      </c>
      <c r="BG38">
        <v>172.9</v>
      </c>
      <c r="BH38">
        <v>217.5</v>
      </c>
      <c r="BI38">
        <v>464.7</v>
      </c>
      <c r="BJ38">
        <v>277.39999999999998</v>
      </c>
      <c r="BK38">
        <v>189.9</v>
      </c>
      <c r="BL38">
        <v>146.9</v>
      </c>
      <c r="BM38">
        <v>194.7</v>
      </c>
      <c r="BN38">
        <v>397.1</v>
      </c>
      <c r="BO38">
        <v>392.3</v>
      </c>
      <c r="BP38">
        <v>396.7</v>
      </c>
      <c r="BQ38">
        <v>435</v>
      </c>
      <c r="BR38">
        <v>401.5</v>
      </c>
      <c r="BS38">
        <v>347.1</v>
      </c>
      <c r="BT38">
        <v>263</v>
      </c>
      <c r="BU38">
        <v>280.3</v>
      </c>
      <c r="BV38">
        <v>883.7</v>
      </c>
      <c r="BW38">
        <v>535</v>
      </c>
      <c r="BX38">
        <v>457.1</v>
      </c>
      <c r="BY38">
        <v>604.9</v>
      </c>
      <c r="BZ38">
        <v>569.29999999999995</v>
      </c>
      <c r="CA38">
        <v>688.5</v>
      </c>
      <c r="CB38">
        <v>567.20000000000005</v>
      </c>
      <c r="CC38">
        <v>795.8</v>
      </c>
    </row>
    <row r="39" spans="1:82" x14ac:dyDescent="0.3">
      <c r="B39" s="4" t="s">
        <v>164</v>
      </c>
      <c r="C39" s="3">
        <v>4.0226988734195901</v>
      </c>
      <c r="D39" s="3">
        <v>3.6481947081259518</v>
      </c>
      <c r="E39" s="3">
        <v>3.9085470085470089</v>
      </c>
      <c r="F39" s="3">
        <v>4.0316642648428731</v>
      </c>
      <c r="G39" s="3">
        <v>3.7952714465001414</v>
      </c>
      <c r="H39" s="3">
        <v>3.7061836809366993</v>
      </c>
      <c r="I39" s="3">
        <v>3.8160434072201497</v>
      </c>
      <c r="J39" s="3">
        <v>3.9254332313965339</v>
      </c>
      <c r="K39" s="3">
        <v>3.8968841313467379</v>
      </c>
      <c r="L39" s="3">
        <v>3.8668681054626006</v>
      </c>
      <c r="M39" s="3">
        <v>3.7935704543517179</v>
      </c>
      <c r="N39" s="3">
        <v>4.0135263797235625</v>
      </c>
      <c r="O39" s="3">
        <v>4.0969893608994186</v>
      </c>
      <c r="P39" s="3">
        <v>4.0567501575299305</v>
      </c>
      <c r="Q39" s="3">
        <v>4.0095724934158739</v>
      </c>
      <c r="R39" s="3">
        <v>3.9573152649598766</v>
      </c>
      <c r="S39" s="3">
        <v>3.9234227304582667</v>
      </c>
      <c r="T39" s="3">
        <v>3.8995978455437914</v>
      </c>
      <c r="U39" s="3">
        <v>3.8767059287296828</v>
      </c>
      <c r="V39" s="3">
        <v>3.8136899305140366</v>
      </c>
      <c r="W39" s="3">
        <v>3.8308315641054733</v>
      </c>
      <c r="X39" s="3">
        <v>3.816351546897236</v>
      </c>
      <c r="Y39" s="3">
        <v>3.8428701792809106</v>
      </c>
      <c r="Z39" s="3">
        <v>3.8148954049406489</v>
      </c>
      <c r="AA39" s="3">
        <v>3.8420156968989883</v>
      </c>
      <c r="AB39" s="3">
        <v>3.9340739934608671</v>
      </c>
      <c r="AC39" s="3">
        <v>4.01132050508141</v>
      </c>
      <c r="AD39" s="3">
        <v>4.3768565353734425</v>
      </c>
      <c r="AE39" s="3">
        <v>4.1797457773416564</v>
      </c>
      <c r="AF39" s="3">
        <v>4.1986607359482413</v>
      </c>
      <c r="AG39" s="3">
        <v>4.2722406365851686</v>
      </c>
      <c r="AH39" s="3">
        <v>4.2946382578396323</v>
      </c>
      <c r="AI39" s="3">
        <v>4.4245595146991903</v>
      </c>
      <c r="AJ39" s="3">
        <v>4.4976729315483537</v>
      </c>
      <c r="AK39" s="3">
        <v>4.3664866156606443</v>
      </c>
      <c r="AL39" s="3">
        <v>4.2596498633009645</v>
      </c>
      <c r="AM39" s="3">
        <v>4.2390587671229119</v>
      </c>
      <c r="AN39" s="3">
        <v>4.1455621167053449</v>
      </c>
      <c r="AO39" s="3">
        <v>4.0027387161692021</v>
      </c>
      <c r="AP39" s="3">
        <v>3.8395721594318557</v>
      </c>
      <c r="AQ39" s="3">
        <v>3.9572385195474276</v>
      </c>
      <c r="AR39" s="3">
        <v>3.9636497021962347</v>
      </c>
      <c r="AS39" s="3">
        <v>3.9016263230768056</v>
      </c>
      <c r="AT39" s="3">
        <v>3.8862537753122455</v>
      </c>
      <c r="AU39" s="3">
        <v>3.8350689226823746</v>
      </c>
      <c r="AV39" s="3">
        <v>3.8611301894280556</v>
      </c>
      <c r="AW39" s="3">
        <v>3.8997851771031771</v>
      </c>
      <c r="AX39" s="3">
        <v>3.8845930741765633</v>
      </c>
      <c r="AY39" s="3">
        <v>3.9795784551679132</v>
      </c>
      <c r="AZ39" s="3">
        <v>3.9561034814239919</v>
      </c>
      <c r="BA39" s="3">
        <v>3.9759120893307882</v>
      </c>
      <c r="BB39" s="3">
        <v>3.9446741473609777</v>
      </c>
      <c r="BC39" s="3">
        <v>3.9230800417234226</v>
      </c>
      <c r="BD39" s="3">
        <v>4.1039855888313443</v>
      </c>
      <c r="BE39" s="3">
        <v>4.020781836491806</v>
      </c>
      <c r="BF39" s="3">
        <v>3.9563775392694271</v>
      </c>
      <c r="BG39" s="3">
        <v>3.8732308760962058</v>
      </c>
      <c r="BH39" s="3">
        <v>3.894383638251977</v>
      </c>
      <c r="BI39" s="3">
        <v>4.027817905693226</v>
      </c>
      <c r="BJ39" s="3">
        <v>3.9779299847792995</v>
      </c>
      <c r="BK39" s="3">
        <v>4.0100929878553231</v>
      </c>
      <c r="BL39" s="3">
        <v>4.1916061447839619</v>
      </c>
      <c r="BM39" s="3">
        <v>3.7683420855213798</v>
      </c>
      <c r="BN39" s="3">
        <v>3.9903839201793074</v>
      </c>
      <c r="BO39" s="3">
        <v>4.226216511755057</v>
      </c>
      <c r="BP39" s="3">
        <v>4.2491877196472387</v>
      </c>
      <c r="BQ39" s="3">
        <v>4.1931341305651086</v>
      </c>
      <c r="BR39" s="3">
        <v>4.179330750693957</v>
      </c>
      <c r="BS39" s="3">
        <v>3.9489615896499428</v>
      </c>
      <c r="BT39" s="3">
        <v>3.8825870334973205</v>
      </c>
      <c r="BU39" s="3">
        <v>3.8120562151969599</v>
      </c>
      <c r="BV39" s="3">
        <v>3.7997253878896062</v>
      </c>
      <c r="BW39" s="3">
        <v>3.7121195652173906</v>
      </c>
      <c r="BX39" s="3">
        <v>3.6193074140010344</v>
      </c>
      <c r="BY39" s="3">
        <v>3.7278051710760138</v>
      </c>
      <c r="BZ39" s="3">
        <v>3.7865509952439664</v>
      </c>
      <c r="CA39" s="3">
        <v>3.6129189337962861</v>
      </c>
      <c r="CB39" s="3">
        <v>3.5210592374642493</v>
      </c>
    </row>
    <row r="40" spans="1:82" s="4" customFormat="1" x14ac:dyDescent="0.3">
      <c r="B40" s="4" t="s">
        <v>165</v>
      </c>
      <c r="C40" s="4">
        <f>(C24*C39)/2+(C24/2)</f>
        <v>306.88690116593699</v>
      </c>
      <c r="D40" s="4">
        <f t="shared" ref="D40:BO40" si="0">(D24*D39)/2+(D24/2)</f>
        <v>325.37362956881663</v>
      </c>
      <c r="E40" s="4">
        <f t="shared" si="0"/>
        <v>334.51747863247863</v>
      </c>
      <c r="F40" s="4">
        <f t="shared" si="0"/>
        <v>389.70239731208051</v>
      </c>
      <c r="G40" s="4">
        <f t="shared" si="0"/>
        <v>425.82010444921258</v>
      </c>
      <c r="H40" s="4">
        <f t="shared" si="0"/>
        <v>437.43977314306619</v>
      </c>
      <c r="I40" s="4">
        <f t="shared" si="0"/>
        <v>479.19631901840489</v>
      </c>
      <c r="J40" s="4">
        <f t="shared" si="0"/>
        <v>483.18499999999995</v>
      </c>
      <c r="K40" s="4">
        <f t="shared" si="0"/>
        <v>542.08507334008391</v>
      </c>
      <c r="L40" s="4">
        <f t="shared" si="0"/>
        <v>577.21055730786441</v>
      </c>
      <c r="M40" s="4">
        <f t="shared" si="0"/>
        <v>594.1630578168955</v>
      </c>
      <c r="N40" s="4">
        <f t="shared" si="0"/>
        <v>607.13804458452341</v>
      </c>
      <c r="O40" s="4">
        <f t="shared" si="0"/>
        <v>692.42600467818602</v>
      </c>
      <c r="P40" s="4">
        <f t="shared" si="0"/>
        <v>714.26595975110274</v>
      </c>
      <c r="Q40" s="4">
        <f t="shared" si="0"/>
        <v>727.38992604398481</v>
      </c>
      <c r="R40" s="4">
        <f t="shared" si="0"/>
        <v>785.23873796964449</v>
      </c>
      <c r="S40" s="4">
        <f t="shared" si="0"/>
        <v>831.5660991744013</v>
      </c>
      <c r="T40" s="4">
        <f t="shared" si="0"/>
        <v>892.95170735035595</v>
      </c>
      <c r="U40" s="4">
        <f t="shared" si="0"/>
        <v>977.04803282099192</v>
      </c>
      <c r="V40" s="4">
        <f t="shared" si="0"/>
        <v>1059.2524692096138</v>
      </c>
      <c r="W40" s="4">
        <f t="shared" si="0"/>
        <v>1118.8205902468276</v>
      </c>
      <c r="X40" s="4">
        <f t="shared" si="0"/>
        <v>1230.3370026548989</v>
      </c>
      <c r="Y40" s="4">
        <f t="shared" si="0"/>
        <v>1342.9279007145965</v>
      </c>
      <c r="Z40" s="4">
        <f t="shared" si="0"/>
        <v>1379.226788745249</v>
      </c>
      <c r="AA40" s="4">
        <f t="shared" si="0"/>
        <v>1496.4249511266323</v>
      </c>
      <c r="AB40" s="4">
        <f t="shared" si="0"/>
        <v>1692.1406760574043</v>
      </c>
      <c r="AC40" s="4">
        <f t="shared" si="0"/>
        <v>1926.3516021532937</v>
      </c>
      <c r="AD40" s="4">
        <f t="shared" si="0"/>
        <v>2231.3954621799785</v>
      </c>
      <c r="AE40" s="4">
        <f t="shared" si="0"/>
        <v>2326.482815893005</v>
      </c>
      <c r="AF40" s="4">
        <f t="shared" si="0"/>
        <v>2637.5405243833402</v>
      </c>
      <c r="AG40" s="4">
        <f t="shared" si="0"/>
        <v>3024.6844532089117</v>
      </c>
      <c r="AH40" s="4">
        <f t="shared" si="0"/>
        <v>3451.8394121985484</v>
      </c>
      <c r="AI40" s="4">
        <f t="shared" si="0"/>
        <v>3933.619332084118</v>
      </c>
      <c r="AJ40" s="4">
        <f t="shared" si="0"/>
        <v>4328.0430153614416</v>
      </c>
      <c r="AK40" s="4">
        <f t="shared" si="0"/>
        <v>4800.5906020392295</v>
      </c>
      <c r="AL40" s="4">
        <f t="shared" si="0"/>
        <v>4878.0622657184795</v>
      </c>
      <c r="AM40" s="4">
        <f t="shared" si="0"/>
        <v>5202.1234028146955</v>
      </c>
      <c r="AN40" s="4">
        <f t="shared" si="0"/>
        <v>5727.0106358930489</v>
      </c>
      <c r="AO40" s="4">
        <f t="shared" si="0"/>
        <v>5926.2442831740354</v>
      </c>
      <c r="AP40" s="4">
        <f t="shared" si="0"/>
        <v>5964.5307078917904</v>
      </c>
      <c r="AQ40" s="4">
        <f t="shared" si="0"/>
        <v>6548.2642223961748</v>
      </c>
      <c r="AR40" s="4">
        <f t="shared" si="0"/>
        <v>7132.5164395708798</v>
      </c>
      <c r="AS40" s="4">
        <f t="shared" si="0"/>
        <v>7401.9459104782836</v>
      </c>
      <c r="AT40" s="4">
        <f t="shared" si="0"/>
        <v>7721.9911538147062</v>
      </c>
      <c r="AU40" s="4">
        <f t="shared" si="0"/>
        <v>7811.5373514856437</v>
      </c>
      <c r="AV40" s="4">
        <f t="shared" si="0"/>
        <v>8206.8030423019154</v>
      </c>
      <c r="AW40" s="4">
        <f t="shared" si="0"/>
        <v>8660.125311271011</v>
      </c>
      <c r="AX40" s="4">
        <f t="shared" si="0"/>
        <v>9321.2689634511353</v>
      </c>
      <c r="AY40" s="4">
        <f t="shared" si="0"/>
        <v>10062.483163280562</v>
      </c>
      <c r="AZ40" s="4">
        <f t="shared" si="0"/>
        <v>10646.701498795017</v>
      </c>
      <c r="BA40" s="4">
        <f t="shared" si="0"/>
        <v>11467.984592280667</v>
      </c>
      <c r="BB40" s="4">
        <f t="shared" si="0"/>
        <v>12053.137701607118</v>
      </c>
      <c r="BC40" s="4">
        <f t="shared" si="0"/>
        <v>12721.977289819582</v>
      </c>
      <c r="BD40" s="4">
        <f t="shared" si="0"/>
        <v>14063.521891465885</v>
      </c>
      <c r="BE40" s="4">
        <f t="shared" si="0"/>
        <v>13732.340400988738</v>
      </c>
      <c r="BF40" s="4">
        <f t="shared" si="0"/>
        <v>13738.087263346999</v>
      </c>
      <c r="BG40" s="4">
        <f t="shared" si="0"/>
        <v>13970.821937136407</v>
      </c>
      <c r="BH40" s="4">
        <f t="shared" si="0"/>
        <v>15010.095741791163</v>
      </c>
      <c r="BI40" s="4">
        <f t="shared" si="0"/>
        <v>16530.208319442903</v>
      </c>
      <c r="BJ40" s="4">
        <f t="shared" si="0"/>
        <v>17476.516590563166</v>
      </c>
      <c r="BK40" s="4">
        <f t="shared" si="0"/>
        <v>18180.124425030612</v>
      </c>
      <c r="BL40" s="4">
        <f t="shared" si="0"/>
        <v>19021.266173566717</v>
      </c>
      <c r="BM40" s="4">
        <f t="shared" si="0"/>
        <v>16460.316879219805</v>
      </c>
      <c r="BN40" s="4">
        <f t="shared" si="0"/>
        <v>18182.962851565324</v>
      </c>
      <c r="BO40" s="4">
        <f t="shared" si="0"/>
        <v>20019.283659103334</v>
      </c>
      <c r="BP40" s="4">
        <f t="shared" ref="BP40:CC40" si="1">(BP24*BP39)/2+(BP24/2)</f>
        <v>21287.818337643395</v>
      </c>
      <c r="BQ40" s="4">
        <f t="shared" si="1"/>
        <v>21857.382242135485</v>
      </c>
      <c r="BR40" s="4">
        <f t="shared" si="1"/>
        <v>22922.941002958854</v>
      </c>
      <c r="BS40" s="4">
        <f t="shared" si="1"/>
        <v>22820.404234114329</v>
      </c>
      <c r="BT40" s="4">
        <f t="shared" si="1"/>
        <v>22817.305724939677</v>
      </c>
      <c r="BU40" s="4">
        <f t="shared" si="1"/>
        <v>23510.263050587786</v>
      </c>
      <c r="BV40" s="4">
        <f t="shared" si="1"/>
        <v>24809.300557462586</v>
      </c>
      <c r="BW40" s="4">
        <f t="shared" si="1"/>
        <v>25444.974440217389</v>
      </c>
      <c r="BX40" s="4">
        <f t="shared" si="1"/>
        <v>24248.361373686334</v>
      </c>
      <c r="BY40" s="4">
        <f t="shared" si="1"/>
        <v>28538.686744424696</v>
      </c>
      <c r="BZ40" s="4">
        <f t="shared" si="1"/>
        <v>32178.546375726612</v>
      </c>
      <c r="CA40" s="4">
        <f t="shared" si="1"/>
        <v>32667.308013465161</v>
      </c>
      <c r="CB40" s="4">
        <f t="shared" si="1"/>
        <v>33567.056414477069</v>
      </c>
      <c r="CC40" s="4">
        <f t="shared" si="1"/>
        <v>7801</v>
      </c>
    </row>
    <row r="41" spans="1:82" s="4" customFormat="1" x14ac:dyDescent="0.3">
      <c r="B41" s="4" t="s">
        <v>180</v>
      </c>
      <c r="C41" s="7">
        <v>189.7</v>
      </c>
      <c r="D41" s="7">
        <v>207.9</v>
      </c>
      <c r="E41" s="7">
        <v>212.4</v>
      </c>
      <c r="F41" s="7">
        <v>238.4</v>
      </c>
      <c r="G41" s="7">
        <v>258.39999999999998</v>
      </c>
      <c r="H41" s="7">
        <v>274</v>
      </c>
      <c r="I41" s="7">
        <v>288.7</v>
      </c>
      <c r="J41" s="7">
        <v>298</v>
      </c>
      <c r="K41" s="7">
        <v>328.2</v>
      </c>
      <c r="L41" s="7">
        <v>364.7</v>
      </c>
      <c r="M41" s="7">
        <v>392.2</v>
      </c>
      <c r="N41" s="7">
        <v>400.6</v>
      </c>
      <c r="O41" s="7">
        <v>417.3</v>
      </c>
      <c r="P41" s="7">
        <v>426.5</v>
      </c>
      <c r="Q41" s="7">
        <v>437.5</v>
      </c>
      <c r="R41" s="7">
        <v>451.5</v>
      </c>
      <c r="S41" s="7">
        <v>466.5</v>
      </c>
      <c r="T41" s="7">
        <v>491.7</v>
      </c>
      <c r="U41" s="7">
        <v>526.1</v>
      </c>
      <c r="V41" s="7">
        <v>572.70000000000005</v>
      </c>
      <c r="W41" s="7">
        <v>622</v>
      </c>
      <c r="X41" s="7">
        <v>684.4</v>
      </c>
      <c r="Y41" s="7">
        <v>754.6</v>
      </c>
      <c r="Z41" s="7">
        <v>830.3</v>
      </c>
      <c r="AA41" s="7">
        <v>906.8</v>
      </c>
      <c r="AB41" s="7">
        <v>981.7</v>
      </c>
      <c r="AC41" s="13">
        <v>1105.7</v>
      </c>
      <c r="AD41" s="13">
        <v>1350.4</v>
      </c>
      <c r="AE41" s="13">
        <v>1495.4</v>
      </c>
      <c r="AF41" s="13">
        <v>1641.3</v>
      </c>
      <c r="AG41" s="13">
        <v>1822.2</v>
      </c>
      <c r="AH41" s="13">
        <v>2065.9</v>
      </c>
      <c r="AI41" s="13">
        <v>2377.8000000000002</v>
      </c>
      <c r="AJ41" s="13">
        <v>2725.9</v>
      </c>
      <c r="AK41" s="13">
        <v>3082</v>
      </c>
      <c r="AL41" s="13">
        <v>3274.5</v>
      </c>
      <c r="AM41" s="13">
        <v>3367.9</v>
      </c>
      <c r="AN41" s="13">
        <v>3563.5</v>
      </c>
      <c r="AO41" s="13">
        <v>3749.2</v>
      </c>
      <c r="AP41" s="13">
        <v>3903.2</v>
      </c>
      <c r="AQ41" s="13">
        <v>4096.3</v>
      </c>
      <c r="AR41" s="13">
        <v>4344</v>
      </c>
      <c r="AS41" s="13">
        <v>4588.8</v>
      </c>
      <c r="AT41" s="13">
        <v>4843.2</v>
      </c>
      <c r="AU41" s="13">
        <v>4964.8999999999996</v>
      </c>
      <c r="AV41" s="13">
        <v>5139.2</v>
      </c>
      <c r="AW41" s="13">
        <v>5386.8</v>
      </c>
      <c r="AX41" s="13">
        <v>5688.6</v>
      </c>
      <c r="AY41" s="13">
        <v>6033.5</v>
      </c>
      <c r="AZ41" s="13">
        <v>6354.2</v>
      </c>
      <c r="BA41" s="13">
        <v>6729.5</v>
      </c>
      <c r="BB41" s="13">
        <v>7091.8</v>
      </c>
      <c r="BC41" s="13">
        <v>7505.3</v>
      </c>
      <c r="BD41" s="13">
        <v>8037.1</v>
      </c>
      <c r="BE41" s="13">
        <v>8433.7000000000007</v>
      </c>
      <c r="BF41" s="13">
        <v>8696.7000000000007</v>
      </c>
      <c r="BG41" s="13">
        <v>8959.5</v>
      </c>
      <c r="BH41" s="13">
        <v>9704</v>
      </c>
      <c r="BI41" s="13">
        <v>10573.3</v>
      </c>
      <c r="BJ41" s="13">
        <v>11438.9</v>
      </c>
      <c r="BK41" s="13">
        <v>12080.5</v>
      </c>
      <c r="BL41" s="13">
        <v>12890.4</v>
      </c>
      <c r="BM41" s="13">
        <v>12523.1</v>
      </c>
      <c r="BN41" s="13">
        <v>12909.6</v>
      </c>
      <c r="BO41" s="13">
        <v>13569.2</v>
      </c>
      <c r="BP41" s="13">
        <v>14054.7</v>
      </c>
      <c r="BQ41" s="13">
        <v>14601.2</v>
      </c>
      <c r="BR41" s="13">
        <v>15322.3</v>
      </c>
      <c r="BS41" s="13">
        <v>15585.4</v>
      </c>
      <c r="BT41" s="13">
        <v>16032.2</v>
      </c>
      <c r="BU41" s="13">
        <v>16653.8</v>
      </c>
      <c r="BV41" s="13">
        <v>17421.099999999999</v>
      </c>
      <c r="BW41" s="13">
        <v>18215</v>
      </c>
      <c r="BX41" s="13">
        <v>18572</v>
      </c>
      <c r="BY41" s="13">
        <v>20598.7</v>
      </c>
      <c r="BZ41" s="13">
        <v>22972.400000000001</v>
      </c>
      <c r="CA41" s="13">
        <v>23813.8</v>
      </c>
      <c r="CB41" s="13">
        <v>24586.3</v>
      </c>
    </row>
    <row r="42" spans="1:82" s="4" customFormat="1" x14ac:dyDescent="0.3">
      <c r="B42" s="4" t="s">
        <v>166</v>
      </c>
      <c r="C42" s="4">
        <f>(C40-C31)/C39</f>
        <v>70.620971170144344</v>
      </c>
      <c r="D42" s="4">
        <f t="shared" ref="D42:BO42" si="2">(D40-D31)/D39</f>
        <v>81.211024430494277</v>
      </c>
      <c r="E42" s="4">
        <f t="shared" si="2"/>
        <v>78.831718784167947</v>
      </c>
      <c r="F42" s="4">
        <f t="shared" si="2"/>
        <v>88.400812642064238</v>
      </c>
      <c r="G42" s="4">
        <f t="shared" si="2"/>
        <v>102.23777400876828</v>
      </c>
      <c r="H42" s="4">
        <f t="shared" si="2"/>
        <v>108.39715667884293</v>
      </c>
      <c r="I42" s="4">
        <f t="shared" si="2"/>
        <v>116.08786162658244</v>
      </c>
      <c r="J42" s="4">
        <f t="shared" si="2"/>
        <v>114.12370905124843</v>
      </c>
      <c r="K42" s="4">
        <f t="shared" si="2"/>
        <v>127.45697757465342</v>
      </c>
      <c r="L42" s="4">
        <f t="shared" si="2"/>
        <v>137.81451623732363</v>
      </c>
      <c r="M42" s="4">
        <f t="shared" si="2"/>
        <v>145.104213679607</v>
      </c>
      <c r="N42" s="4">
        <f t="shared" si="2"/>
        <v>141.50599519010535</v>
      </c>
      <c r="O42" s="4">
        <f t="shared" si="2"/>
        <v>156.85322759469148</v>
      </c>
      <c r="P42" s="4">
        <f t="shared" si="2"/>
        <v>164.26103010416568</v>
      </c>
      <c r="Q42" s="4">
        <f t="shared" si="2"/>
        <v>169.01800058655147</v>
      </c>
      <c r="R42" s="4">
        <f t="shared" si="2"/>
        <v>183.79600544082984</v>
      </c>
      <c r="S42" s="4">
        <f t="shared" si="2"/>
        <v>195.45844326716971</v>
      </c>
      <c r="T42" s="4">
        <f t="shared" si="2"/>
        <v>210.5990771045351</v>
      </c>
      <c r="U42" s="4">
        <f t="shared" si="2"/>
        <v>230.49156919513607</v>
      </c>
      <c r="V42" s="4">
        <f t="shared" si="2"/>
        <v>253.91484018185304</v>
      </c>
      <c r="W42" s="4">
        <f t="shared" si="2"/>
        <v>268.71987792217237</v>
      </c>
      <c r="X42" s="4">
        <f t="shared" si="2"/>
        <v>297.12593001994549</v>
      </c>
      <c r="Y42" s="4">
        <f t="shared" si="2"/>
        <v>324.76452299726947</v>
      </c>
      <c r="Z42" s="4">
        <f t="shared" si="2"/>
        <v>339.28237903166985</v>
      </c>
      <c r="AA42" s="4">
        <f t="shared" si="2"/>
        <v>364.06018649418513</v>
      </c>
      <c r="AB42" s="4">
        <f t="shared" si="2"/>
        <v>401.60420944891928</v>
      </c>
      <c r="AC42" s="4">
        <f t="shared" si="2"/>
        <v>448.94233703640327</v>
      </c>
      <c r="AD42" s="4">
        <f t="shared" si="2"/>
        <v>482.10295336992135</v>
      </c>
      <c r="AE42" s="4">
        <f t="shared" si="2"/>
        <v>522.80280483536831</v>
      </c>
      <c r="AF42" s="4">
        <f t="shared" si="2"/>
        <v>587.76850038253781</v>
      </c>
      <c r="AG42" s="4">
        <f t="shared" si="2"/>
        <v>661.89727914511366</v>
      </c>
      <c r="AH42" s="4">
        <f t="shared" si="2"/>
        <v>752.15634432118225</v>
      </c>
      <c r="AI42" s="4">
        <f t="shared" si="2"/>
        <v>837.80528203294784</v>
      </c>
      <c r="AJ42" s="4">
        <f t="shared" si="2"/>
        <v>912.61482945323712</v>
      </c>
      <c r="AK42" s="4">
        <f t="shared" si="2"/>
        <v>1036.7810554606008</v>
      </c>
      <c r="AL42" s="4">
        <f t="shared" si="2"/>
        <v>1083.0144292994746</v>
      </c>
      <c r="AM42" s="4">
        <f t="shared" si="2"/>
        <v>1155.6630072716921</v>
      </c>
      <c r="AN42" s="4">
        <f t="shared" si="2"/>
        <v>1291.3111624407341</v>
      </c>
      <c r="AO42" s="4">
        <f t="shared" si="2"/>
        <v>1384.7379697265594</v>
      </c>
      <c r="AP42" s="4">
        <f t="shared" si="2"/>
        <v>1458.55592116817</v>
      </c>
      <c r="AQ42" s="4">
        <f t="shared" si="2"/>
        <v>1552.4371836698804</v>
      </c>
      <c r="AR42" s="4">
        <f t="shared" si="2"/>
        <v>1684.2851768338139</v>
      </c>
      <c r="AS42" s="4">
        <f t="shared" si="2"/>
        <v>1779.9874553341663</v>
      </c>
      <c r="AT42" s="4">
        <f t="shared" si="2"/>
        <v>1869.4072939770879</v>
      </c>
      <c r="AU42" s="4">
        <f t="shared" si="2"/>
        <v>1919.3233550382452</v>
      </c>
      <c r="AV42" s="4">
        <f t="shared" si="2"/>
        <v>2009.1793494927592</v>
      </c>
      <c r="AW42" s="4">
        <f t="shared" si="2"/>
        <v>2095.3270347421553</v>
      </c>
      <c r="AX42" s="4">
        <f t="shared" si="2"/>
        <v>2249.0049270612594</v>
      </c>
      <c r="AY42" s="4">
        <f t="shared" si="2"/>
        <v>2368.3621945035588</v>
      </c>
      <c r="AZ42" s="4">
        <f t="shared" si="2"/>
        <v>2513.5595025476255</v>
      </c>
      <c r="BA42" s="4">
        <f t="shared" si="2"/>
        <v>2692.3846281728133</v>
      </c>
      <c r="BB42" s="4">
        <f t="shared" si="2"/>
        <v>2866.8623260486124</v>
      </c>
      <c r="BC42" s="4">
        <f t="shared" si="2"/>
        <v>3050.5055116240433</v>
      </c>
      <c r="BD42" s="4">
        <f t="shared" si="2"/>
        <v>3249.8705472462111</v>
      </c>
      <c r="BE42" s="4">
        <f t="shared" si="2"/>
        <v>3249.9749880461759</v>
      </c>
      <c r="BF42" s="4">
        <f t="shared" si="2"/>
        <v>3287.6253932401123</v>
      </c>
      <c r="BG42" s="4">
        <f t="shared" si="2"/>
        <v>3392.7029804071017</v>
      </c>
      <c r="BH42" s="4">
        <f t="shared" si="2"/>
        <v>3600.4402863824726</v>
      </c>
      <c r="BI42" s="4">
        <f t="shared" si="2"/>
        <v>3816.6343860068605</v>
      </c>
      <c r="BJ42" s="4">
        <f t="shared" si="2"/>
        <v>4067.1194949301707</v>
      </c>
      <c r="BK42" s="4">
        <f t="shared" si="2"/>
        <v>4216.4419818288352</v>
      </c>
      <c r="BL42" s="4">
        <f t="shared" si="2"/>
        <v>4247.5522648334008</v>
      </c>
      <c r="BM42" s="4">
        <f t="shared" si="2"/>
        <v>4079.8623188405804</v>
      </c>
      <c r="BN42" s="4">
        <f t="shared" si="2"/>
        <v>4216.1514250511855</v>
      </c>
      <c r="BO42" s="4">
        <f t="shared" si="2"/>
        <v>4395.2513098741874</v>
      </c>
      <c r="BP42" s="4">
        <f t="shared" ref="BP42:CB42" si="3">(BP40-BP31)/BP39</f>
        <v>4639.7381425361255</v>
      </c>
      <c r="BQ42" s="4">
        <f t="shared" si="3"/>
        <v>4822.8560338016296</v>
      </c>
      <c r="BR42" s="4">
        <f t="shared" si="3"/>
        <v>5075.3439409974389</v>
      </c>
      <c r="BS42" s="4">
        <f t="shared" si="3"/>
        <v>5338.4677859029507</v>
      </c>
      <c r="BT42" s="4">
        <f t="shared" si="3"/>
        <v>5446.2412670997937</v>
      </c>
      <c r="BU42" s="4">
        <f t="shared" si="3"/>
        <v>5719.1609514240445</v>
      </c>
      <c r="BV42" s="4">
        <f t="shared" si="3"/>
        <v>6046.2791944611072</v>
      </c>
      <c r="BW42" s="4">
        <f t="shared" si="3"/>
        <v>6352.9943003967619</v>
      </c>
      <c r="BX42" s="4">
        <f t="shared" si="3"/>
        <v>6171.2805293305628</v>
      </c>
      <c r="BY42" s="4">
        <f t="shared" si="3"/>
        <v>6969.9958962514347</v>
      </c>
      <c r="BZ42" s="4">
        <f t="shared" si="3"/>
        <v>7775.3730011048438</v>
      </c>
      <c r="CA42" s="4">
        <f t="shared" si="3"/>
        <v>8245.3020838094562</v>
      </c>
      <c r="CB42" s="4">
        <f t="shared" si="3"/>
        <v>8693.1955272984396</v>
      </c>
    </row>
    <row r="43" spans="1:82" s="4" customFormat="1" x14ac:dyDescent="0.3">
      <c r="B43" s="4" t="s">
        <v>167</v>
      </c>
      <c r="C43" s="5">
        <v>16.8</v>
      </c>
      <c r="D43" s="5">
        <v>18.8</v>
      </c>
      <c r="E43" s="5">
        <v>17.100000000000001</v>
      </c>
      <c r="F43" s="5">
        <v>18.8</v>
      </c>
      <c r="G43" s="5">
        <v>22.7</v>
      </c>
      <c r="H43" s="5">
        <v>24.3</v>
      </c>
      <c r="I43" s="5">
        <v>26.8</v>
      </c>
      <c r="J43" s="5">
        <v>26.3</v>
      </c>
      <c r="K43" s="5">
        <v>28.8</v>
      </c>
      <c r="L43" s="5">
        <v>35.200000000000003</v>
      </c>
      <c r="M43" s="5">
        <v>38.200000000000003</v>
      </c>
      <c r="N43" s="5">
        <v>33.799999999999997</v>
      </c>
      <c r="O43" s="5">
        <v>36.4</v>
      </c>
      <c r="P43" s="5">
        <v>39.6</v>
      </c>
      <c r="Q43" s="5">
        <v>39.6</v>
      </c>
      <c r="R43" s="5">
        <v>42.7</v>
      </c>
      <c r="S43" s="5">
        <v>45.2</v>
      </c>
      <c r="T43" s="5">
        <v>50.6</v>
      </c>
      <c r="U43" s="5">
        <v>60.6</v>
      </c>
      <c r="V43" s="5">
        <v>70.5</v>
      </c>
      <c r="W43" s="5">
        <v>72.400000000000006</v>
      </c>
      <c r="X43" s="5">
        <v>79.099999999999994</v>
      </c>
      <c r="Y43" s="5">
        <v>88</v>
      </c>
      <c r="Z43" s="5">
        <v>90.3</v>
      </c>
      <c r="AA43" s="5">
        <v>93</v>
      </c>
      <c r="AB43" s="5">
        <v>105.8</v>
      </c>
      <c r="AC43" s="5">
        <v>123.9</v>
      </c>
      <c r="AD43" s="5">
        <v>139.9</v>
      </c>
      <c r="AE43" s="5">
        <v>142.69999999999999</v>
      </c>
      <c r="AF43" s="5">
        <v>159.6</v>
      </c>
      <c r="AG43" s="5">
        <v>190.4</v>
      </c>
      <c r="AH43" s="5">
        <v>229.6</v>
      </c>
      <c r="AI43" s="5">
        <v>271.10000000000002</v>
      </c>
      <c r="AJ43" s="5">
        <v>295.39999999999998</v>
      </c>
      <c r="AK43" s="5">
        <v>337.9</v>
      </c>
      <c r="AL43" s="5">
        <v>342.8</v>
      </c>
      <c r="AM43" s="5">
        <v>340.7</v>
      </c>
      <c r="AN43" s="5">
        <v>399.3</v>
      </c>
      <c r="AO43" s="5">
        <v>426.2</v>
      </c>
      <c r="AP43" s="5">
        <v>414.9</v>
      </c>
      <c r="AQ43" s="5">
        <v>415.4</v>
      </c>
      <c r="AR43" s="5">
        <v>441.9</v>
      </c>
      <c r="AS43" s="5">
        <v>479</v>
      </c>
      <c r="AT43" s="5">
        <v>518.20000000000005</v>
      </c>
      <c r="AU43" s="5">
        <v>512.79999999999995</v>
      </c>
      <c r="AV43" s="5">
        <v>530.29999999999995</v>
      </c>
      <c r="AW43" s="5">
        <v>576.20000000000005</v>
      </c>
      <c r="AX43" s="5">
        <v>627.9</v>
      </c>
      <c r="AY43" s="5">
        <v>713.5</v>
      </c>
      <c r="AZ43" s="5">
        <v>777.8</v>
      </c>
      <c r="BA43" s="5">
        <v>851.8</v>
      </c>
      <c r="BB43" s="5">
        <v>907.4</v>
      </c>
      <c r="BC43" s="5">
        <v>982.5</v>
      </c>
      <c r="BD43" s="6">
        <v>1081.7</v>
      </c>
      <c r="BE43" s="6">
        <v>1042.8</v>
      </c>
      <c r="BF43" s="5">
        <v>929</v>
      </c>
      <c r="BG43" s="5">
        <v>946.4</v>
      </c>
      <c r="BH43" s="6">
        <v>1009.8</v>
      </c>
      <c r="BI43" s="6">
        <v>1135.2</v>
      </c>
      <c r="BJ43" s="6">
        <v>1263.3</v>
      </c>
      <c r="BK43" s="6">
        <v>1363.6</v>
      </c>
      <c r="BL43" s="6">
        <v>1408.1</v>
      </c>
      <c r="BM43" s="6">
        <v>1177.2</v>
      </c>
      <c r="BN43" s="6">
        <v>1244.5999999999999</v>
      </c>
      <c r="BO43" s="6">
        <v>1384.9</v>
      </c>
      <c r="BP43" s="6">
        <v>1524.5</v>
      </c>
      <c r="BQ43" s="6">
        <v>1566.2</v>
      </c>
      <c r="BR43" s="6">
        <v>1737.1</v>
      </c>
      <c r="BS43" s="6">
        <v>1751.9</v>
      </c>
      <c r="BT43" s="6">
        <v>1765.5</v>
      </c>
      <c r="BU43" s="6">
        <v>1858.2</v>
      </c>
      <c r="BV43" s="6">
        <v>2017.8</v>
      </c>
      <c r="BW43" s="6">
        <v>2058.1</v>
      </c>
      <c r="BX43" s="6">
        <v>1976.2</v>
      </c>
      <c r="BY43" s="6">
        <v>2171.1999999999998</v>
      </c>
      <c r="BZ43" s="6">
        <v>2476.1</v>
      </c>
      <c r="CA43" s="6">
        <v>2726.5</v>
      </c>
      <c r="CB43" s="6">
        <v>2835.2</v>
      </c>
    </row>
    <row r="44" spans="1:82" s="4" customFormat="1" x14ac:dyDescent="0.3">
      <c r="B44" s="4" t="s">
        <v>168</v>
      </c>
      <c r="C44" s="7"/>
      <c r="D44" s="7">
        <f>D42-C42</f>
        <v>10.590053260349933</v>
      </c>
      <c r="E44" s="7">
        <f t="shared" ref="E44:BP44" si="4">E42-D42</f>
        <v>-2.3793056463263298</v>
      </c>
      <c r="F44" s="7">
        <f t="shared" si="4"/>
        <v>9.5690938578962914</v>
      </c>
      <c r="G44" s="7">
        <f t="shared" si="4"/>
        <v>13.836961366704045</v>
      </c>
      <c r="H44" s="7">
        <f t="shared" si="4"/>
        <v>6.159382670074649</v>
      </c>
      <c r="I44" s="7">
        <f t="shared" si="4"/>
        <v>7.6907049477395049</v>
      </c>
      <c r="J44" s="7">
        <f t="shared" si="4"/>
        <v>-1.9641525753340119</v>
      </c>
      <c r="K44" s="7">
        <f t="shared" si="4"/>
        <v>13.333268523404996</v>
      </c>
      <c r="L44" s="7">
        <f t="shared" si="4"/>
        <v>10.357538662670208</v>
      </c>
      <c r="M44" s="7">
        <f t="shared" si="4"/>
        <v>7.2896974422833694</v>
      </c>
      <c r="N44" s="7">
        <f t="shared" si="4"/>
        <v>-3.5982184895016474</v>
      </c>
      <c r="O44" s="7">
        <f t="shared" si="4"/>
        <v>15.347232404586123</v>
      </c>
      <c r="P44" s="7">
        <f t="shared" si="4"/>
        <v>7.4078025094742088</v>
      </c>
      <c r="Q44" s="7">
        <f t="shared" si="4"/>
        <v>4.7569704823857819</v>
      </c>
      <c r="R44" s="7">
        <f t="shared" si="4"/>
        <v>14.778004854278379</v>
      </c>
      <c r="S44" s="7">
        <f t="shared" si="4"/>
        <v>11.662437826339868</v>
      </c>
      <c r="T44" s="7">
        <f t="shared" si="4"/>
        <v>15.140633837365385</v>
      </c>
      <c r="U44" s="7">
        <f t="shared" si="4"/>
        <v>19.892492090600967</v>
      </c>
      <c r="V44" s="7">
        <f t="shared" si="4"/>
        <v>23.423270986716972</v>
      </c>
      <c r="W44" s="7">
        <f t="shared" si="4"/>
        <v>14.805037740319335</v>
      </c>
      <c r="X44" s="7">
        <f t="shared" si="4"/>
        <v>28.406052097773113</v>
      </c>
      <c r="Y44" s="7">
        <f t="shared" si="4"/>
        <v>27.638592977323981</v>
      </c>
      <c r="Z44" s="7">
        <f t="shared" si="4"/>
        <v>14.517856034400381</v>
      </c>
      <c r="AA44" s="7">
        <f t="shared" si="4"/>
        <v>24.777807462515284</v>
      </c>
      <c r="AB44" s="7">
        <f t="shared" si="4"/>
        <v>37.544022954734146</v>
      </c>
      <c r="AC44" s="7">
        <f t="shared" si="4"/>
        <v>47.338127587483996</v>
      </c>
      <c r="AD44" s="7">
        <f t="shared" si="4"/>
        <v>33.160616333518078</v>
      </c>
      <c r="AE44" s="7">
        <f t="shared" si="4"/>
        <v>40.699851465446955</v>
      </c>
      <c r="AF44" s="7">
        <f t="shared" si="4"/>
        <v>64.965695547169503</v>
      </c>
      <c r="AG44" s="7">
        <f t="shared" si="4"/>
        <v>74.128778762575848</v>
      </c>
      <c r="AH44" s="7">
        <f t="shared" si="4"/>
        <v>90.259065176068589</v>
      </c>
      <c r="AI44" s="7">
        <f t="shared" si="4"/>
        <v>85.648937711765598</v>
      </c>
      <c r="AJ44" s="7">
        <f t="shared" si="4"/>
        <v>74.809547420289277</v>
      </c>
      <c r="AK44" s="7">
        <f t="shared" si="4"/>
        <v>124.16622600736366</v>
      </c>
      <c r="AL44" s="7">
        <f t="shared" si="4"/>
        <v>46.233373838873831</v>
      </c>
      <c r="AM44" s="7">
        <f t="shared" si="4"/>
        <v>72.648577972217481</v>
      </c>
      <c r="AN44" s="7">
        <f t="shared" si="4"/>
        <v>135.64815516904196</v>
      </c>
      <c r="AO44" s="7">
        <f t="shared" si="4"/>
        <v>93.426807285825362</v>
      </c>
      <c r="AP44" s="7">
        <f t="shared" si="4"/>
        <v>73.817951441610603</v>
      </c>
      <c r="AQ44" s="7">
        <f t="shared" si="4"/>
        <v>93.881262501710353</v>
      </c>
      <c r="AR44" s="7">
        <f t="shared" si="4"/>
        <v>131.84799316393355</v>
      </c>
      <c r="AS44" s="7">
        <f t="shared" si="4"/>
        <v>95.70227850035235</v>
      </c>
      <c r="AT44" s="7">
        <f t="shared" si="4"/>
        <v>89.419838642921604</v>
      </c>
      <c r="AU44" s="7">
        <f t="shared" si="4"/>
        <v>49.916061061157279</v>
      </c>
      <c r="AV44" s="7">
        <f t="shared" si="4"/>
        <v>89.855994454514075</v>
      </c>
      <c r="AW44" s="7">
        <f t="shared" si="4"/>
        <v>86.147685249396091</v>
      </c>
      <c r="AX44" s="7">
        <f t="shared" si="4"/>
        <v>153.6778923191041</v>
      </c>
      <c r="AY44" s="7">
        <f t="shared" si="4"/>
        <v>119.35726744229942</v>
      </c>
      <c r="AZ44" s="7">
        <f t="shared" si="4"/>
        <v>145.19730804406663</v>
      </c>
      <c r="BA44" s="7">
        <f t="shared" si="4"/>
        <v>178.82512562518787</v>
      </c>
      <c r="BB44" s="7">
        <f t="shared" si="4"/>
        <v>174.47769787579909</v>
      </c>
      <c r="BC44" s="7">
        <f t="shared" si="4"/>
        <v>183.64318557543083</v>
      </c>
      <c r="BD44" s="7">
        <f t="shared" si="4"/>
        <v>199.36503562216785</v>
      </c>
      <c r="BE44" s="7">
        <f t="shared" si="4"/>
        <v>0.1044407999647774</v>
      </c>
      <c r="BF44" s="7">
        <f t="shared" si="4"/>
        <v>37.650405193936422</v>
      </c>
      <c r="BG44" s="7">
        <f t="shared" si="4"/>
        <v>105.07758716698936</v>
      </c>
      <c r="BH44" s="7">
        <f t="shared" si="4"/>
        <v>207.73730597537087</v>
      </c>
      <c r="BI44" s="7">
        <f t="shared" si="4"/>
        <v>216.19409962438795</v>
      </c>
      <c r="BJ44" s="7">
        <f t="shared" si="4"/>
        <v>250.48510892331024</v>
      </c>
      <c r="BK44" s="7">
        <f t="shared" si="4"/>
        <v>149.32248689866447</v>
      </c>
      <c r="BL44" s="7">
        <f t="shared" si="4"/>
        <v>31.110283004565645</v>
      </c>
      <c r="BM44" s="7">
        <f t="shared" si="4"/>
        <v>-167.68994599282041</v>
      </c>
      <c r="BN44" s="7">
        <f t="shared" si="4"/>
        <v>136.28910621060504</v>
      </c>
      <c r="BO44" s="7">
        <f t="shared" si="4"/>
        <v>179.09988482300196</v>
      </c>
      <c r="BP44" s="7">
        <f t="shared" si="4"/>
        <v>244.48683266193802</v>
      </c>
      <c r="BQ44" s="7">
        <f t="shared" ref="BQ44:CB44" si="5">BQ42-BP42</f>
        <v>183.11789126550411</v>
      </c>
      <c r="BR44" s="7">
        <f t="shared" si="5"/>
        <v>252.48790719580938</v>
      </c>
      <c r="BS44" s="7">
        <f t="shared" si="5"/>
        <v>263.12384490551176</v>
      </c>
      <c r="BT44" s="7">
        <f t="shared" si="5"/>
        <v>107.77348119684302</v>
      </c>
      <c r="BU44" s="7">
        <f t="shared" si="5"/>
        <v>272.91968432425074</v>
      </c>
      <c r="BV44" s="7">
        <f t="shared" si="5"/>
        <v>327.11824303706271</v>
      </c>
      <c r="BW44" s="7">
        <f t="shared" si="5"/>
        <v>306.71510593565472</v>
      </c>
      <c r="BX44" s="7">
        <f t="shared" si="5"/>
        <v>-181.71377106619912</v>
      </c>
      <c r="BY44" s="7">
        <f t="shared" si="5"/>
        <v>798.71536692087193</v>
      </c>
      <c r="BZ44" s="7">
        <f t="shared" si="5"/>
        <v>805.37710485340904</v>
      </c>
      <c r="CA44" s="7">
        <f t="shared" si="5"/>
        <v>469.92908270461248</v>
      </c>
      <c r="CB44" s="7">
        <f t="shared" si="5"/>
        <v>447.89344348898339</v>
      </c>
    </row>
    <row r="45" spans="1:82" s="4" customFormat="1" x14ac:dyDescent="0.3">
      <c r="B45" s="4" t="s">
        <v>169</v>
      </c>
      <c r="D45" s="4">
        <f>D43-C43</f>
        <v>2</v>
      </c>
      <c r="E45" s="4">
        <f t="shared" ref="E45:BP45" si="6">E43-D43</f>
        <v>-1.6999999999999993</v>
      </c>
      <c r="F45" s="4">
        <f t="shared" si="6"/>
        <v>1.6999999999999993</v>
      </c>
      <c r="G45" s="4">
        <f t="shared" si="6"/>
        <v>3.8999999999999986</v>
      </c>
      <c r="H45" s="4">
        <f t="shared" si="6"/>
        <v>1.6000000000000014</v>
      </c>
      <c r="I45" s="4">
        <f t="shared" si="6"/>
        <v>2.5</v>
      </c>
      <c r="J45" s="4">
        <f t="shared" si="6"/>
        <v>-0.5</v>
      </c>
      <c r="K45" s="4">
        <f t="shared" si="6"/>
        <v>2.5</v>
      </c>
      <c r="L45" s="4">
        <f t="shared" si="6"/>
        <v>6.4000000000000021</v>
      </c>
      <c r="M45" s="4">
        <f t="shared" si="6"/>
        <v>3</v>
      </c>
      <c r="N45" s="4">
        <f t="shared" si="6"/>
        <v>-4.4000000000000057</v>
      </c>
      <c r="O45" s="4">
        <f t="shared" si="6"/>
        <v>2.6000000000000014</v>
      </c>
      <c r="P45" s="4">
        <f t="shared" si="6"/>
        <v>3.2000000000000028</v>
      </c>
      <c r="Q45" s="4">
        <f t="shared" si="6"/>
        <v>0</v>
      </c>
      <c r="R45" s="4">
        <f t="shared" si="6"/>
        <v>3.1000000000000014</v>
      </c>
      <c r="S45" s="4">
        <f t="shared" si="6"/>
        <v>2.5</v>
      </c>
      <c r="T45" s="4">
        <f t="shared" si="6"/>
        <v>5.3999999999999986</v>
      </c>
      <c r="U45" s="4">
        <f t="shared" si="6"/>
        <v>10</v>
      </c>
      <c r="V45" s="4">
        <f t="shared" si="6"/>
        <v>9.8999999999999986</v>
      </c>
      <c r="W45" s="4">
        <f t="shared" si="6"/>
        <v>1.9000000000000057</v>
      </c>
      <c r="X45" s="4">
        <f t="shared" si="6"/>
        <v>6.6999999999999886</v>
      </c>
      <c r="Y45" s="4">
        <f t="shared" si="6"/>
        <v>8.9000000000000057</v>
      </c>
      <c r="Z45" s="4">
        <f t="shared" si="6"/>
        <v>2.2999999999999972</v>
      </c>
      <c r="AA45" s="4">
        <f t="shared" si="6"/>
        <v>2.7000000000000028</v>
      </c>
      <c r="AB45" s="4">
        <f t="shared" si="6"/>
        <v>12.799999999999997</v>
      </c>
      <c r="AC45" s="4">
        <f t="shared" si="6"/>
        <v>18.100000000000009</v>
      </c>
      <c r="AD45" s="4">
        <f t="shared" si="6"/>
        <v>16</v>
      </c>
      <c r="AE45" s="4">
        <f t="shared" si="6"/>
        <v>2.7999999999999829</v>
      </c>
      <c r="AF45" s="4">
        <f t="shared" si="6"/>
        <v>16.900000000000006</v>
      </c>
      <c r="AG45" s="4">
        <f t="shared" si="6"/>
        <v>30.800000000000011</v>
      </c>
      <c r="AH45" s="4">
        <f t="shared" si="6"/>
        <v>39.199999999999989</v>
      </c>
      <c r="AI45" s="4">
        <f t="shared" si="6"/>
        <v>41.500000000000028</v>
      </c>
      <c r="AJ45" s="4">
        <f t="shared" si="6"/>
        <v>24.299999999999955</v>
      </c>
      <c r="AK45" s="4">
        <f t="shared" si="6"/>
        <v>42.5</v>
      </c>
      <c r="AL45" s="4">
        <f t="shared" si="6"/>
        <v>4.9000000000000341</v>
      </c>
      <c r="AM45" s="4">
        <f t="shared" si="6"/>
        <v>-2.1000000000000227</v>
      </c>
      <c r="AN45" s="4">
        <f t="shared" si="6"/>
        <v>58.600000000000023</v>
      </c>
      <c r="AO45" s="4">
        <f t="shared" si="6"/>
        <v>26.899999999999977</v>
      </c>
      <c r="AP45" s="4">
        <f t="shared" si="6"/>
        <v>-11.300000000000011</v>
      </c>
      <c r="AQ45" s="4">
        <f t="shared" si="6"/>
        <v>0.5</v>
      </c>
      <c r="AR45" s="4">
        <f t="shared" si="6"/>
        <v>26.5</v>
      </c>
      <c r="AS45" s="4">
        <f t="shared" si="6"/>
        <v>37.100000000000023</v>
      </c>
      <c r="AT45" s="4">
        <f t="shared" si="6"/>
        <v>39.200000000000045</v>
      </c>
      <c r="AU45" s="4">
        <f t="shared" si="6"/>
        <v>-5.4000000000000909</v>
      </c>
      <c r="AV45" s="4">
        <f t="shared" si="6"/>
        <v>17.5</v>
      </c>
      <c r="AW45" s="4">
        <f t="shared" si="6"/>
        <v>45.900000000000091</v>
      </c>
      <c r="AX45" s="4">
        <f t="shared" si="6"/>
        <v>51.699999999999932</v>
      </c>
      <c r="AY45" s="4">
        <f t="shared" si="6"/>
        <v>85.600000000000023</v>
      </c>
      <c r="AZ45" s="4">
        <f t="shared" si="6"/>
        <v>64.299999999999955</v>
      </c>
      <c r="BA45" s="4">
        <f t="shared" si="6"/>
        <v>74</v>
      </c>
      <c r="BB45" s="4">
        <f t="shared" si="6"/>
        <v>55.600000000000023</v>
      </c>
      <c r="BC45" s="4">
        <f t="shared" si="6"/>
        <v>75.100000000000023</v>
      </c>
      <c r="BD45" s="4">
        <f t="shared" si="6"/>
        <v>99.200000000000045</v>
      </c>
      <c r="BE45" s="4">
        <f t="shared" si="6"/>
        <v>-38.900000000000091</v>
      </c>
      <c r="BF45" s="4">
        <f t="shared" si="6"/>
        <v>-113.79999999999995</v>
      </c>
      <c r="BG45" s="4">
        <f t="shared" si="6"/>
        <v>17.399999999999977</v>
      </c>
      <c r="BH45" s="4">
        <f t="shared" si="6"/>
        <v>63.399999999999977</v>
      </c>
      <c r="BI45" s="4">
        <f t="shared" si="6"/>
        <v>125.40000000000009</v>
      </c>
      <c r="BJ45" s="4">
        <f t="shared" si="6"/>
        <v>128.09999999999991</v>
      </c>
      <c r="BK45" s="4">
        <f t="shared" si="6"/>
        <v>100.29999999999995</v>
      </c>
      <c r="BL45" s="4">
        <f t="shared" si="6"/>
        <v>44.5</v>
      </c>
      <c r="BM45" s="4">
        <f t="shared" si="6"/>
        <v>-230.89999999999986</v>
      </c>
      <c r="BN45" s="4">
        <f t="shared" si="6"/>
        <v>67.399999999999864</v>
      </c>
      <c r="BO45" s="4">
        <f t="shared" si="6"/>
        <v>140.30000000000018</v>
      </c>
      <c r="BP45" s="4">
        <f t="shared" si="6"/>
        <v>139.59999999999991</v>
      </c>
      <c r="BQ45" s="4">
        <f t="shared" ref="BQ45:CB45" si="7">BQ43-BP43</f>
        <v>41.700000000000045</v>
      </c>
      <c r="BR45" s="4">
        <f t="shared" si="7"/>
        <v>170.89999999999986</v>
      </c>
      <c r="BS45" s="4">
        <f t="shared" si="7"/>
        <v>14.800000000000182</v>
      </c>
      <c r="BT45" s="4">
        <f t="shared" si="7"/>
        <v>13.599999999999909</v>
      </c>
      <c r="BU45" s="4">
        <f t="shared" si="7"/>
        <v>92.700000000000045</v>
      </c>
      <c r="BV45" s="4">
        <f t="shared" si="7"/>
        <v>159.59999999999991</v>
      </c>
      <c r="BW45" s="4">
        <f t="shared" si="7"/>
        <v>40.299999999999955</v>
      </c>
      <c r="BX45" s="4">
        <f t="shared" si="7"/>
        <v>-81.899999999999864</v>
      </c>
      <c r="BY45" s="4">
        <f t="shared" si="7"/>
        <v>194.99999999999977</v>
      </c>
      <c r="BZ45" s="4">
        <f t="shared" si="7"/>
        <v>304.90000000000009</v>
      </c>
      <c r="CA45" s="4">
        <f t="shared" si="7"/>
        <v>250.40000000000009</v>
      </c>
      <c r="CB45" s="4">
        <f t="shared" si="7"/>
        <v>108.69999999999982</v>
      </c>
    </row>
    <row r="46" spans="1:82" s="4" customFormat="1" x14ac:dyDescent="0.3">
      <c r="B46" s="4" t="s">
        <v>175</v>
      </c>
      <c r="D46" s="4">
        <f>D44+D45</f>
        <v>12.590053260349933</v>
      </c>
      <c r="E46" s="4">
        <f t="shared" ref="E46:BP46" si="8">E44+E45</f>
        <v>-4.0793056463263291</v>
      </c>
      <c r="F46" s="4">
        <f t="shared" si="8"/>
        <v>11.269093857896291</v>
      </c>
      <c r="G46" s="4">
        <f t="shared" si="8"/>
        <v>17.736961366704044</v>
      </c>
      <c r="H46" s="4">
        <f t="shared" si="8"/>
        <v>7.7593826700746504</v>
      </c>
      <c r="I46" s="4">
        <f t="shared" si="8"/>
        <v>10.190704947739505</v>
      </c>
      <c r="J46" s="4">
        <f t="shared" si="8"/>
        <v>-2.4641525753340119</v>
      </c>
      <c r="K46" s="4">
        <f t="shared" si="8"/>
        <v>15.833268523404996</v>
      </c>
      <c r="L46" s="4">
        <f t="shared" si="8"/>
        <v>16.757538662670211</v>
      </c>
      <c r="M46" s="4">
        <f t="shared" si="8"/>
        <v>10.289697442283369</v>
      </c>
      <c r="N46" s="4">
        <f t="shared" si="8"/>
        <v>-7.998218489501653</v>
      </c>
      <c r="O46" s="4">
        <f t="shared" si="8"/>
        <v>17.947232404586124</v>
      </c>
      <c r="P46" s="4">
        <f t="shared" si="8"/>
        <v>10.607802509474212</v>
      </c>
      <c r="Q46" s="4">
        <f t="shared" si="8"/>
        <v>4.7569704823857819</v>
      </c>
      <c r="R46" s="4">
        <f t="shared" si="8"/>
        <v>17.87800485427838</v>
      </c>
      <c r="S46" s="4">
        <f t="shared" si="8"/>
        <v>14.162437826339868</v>
      </c>
      <c r="T46" s="4">
        <f t="shared" si="8"/>
        <v>20.540633837365384</v>
      </c>
      <c r="U46" s="4">
        <f t="shared" si="8"/>
        <v>29.892492090600967</v>
      </c>
      <c r="V46" s="4">
        <f t="shared" si="8"/>
        <v>33.32327098671697</v>
      </c>
      <c r="W46" s="4">
        <f t="shared" si="8"/>
        <v>16.705037740319341</v>
      </c>
      <c r="X46" s="4">
        <f t="shared" si="8"/>
        <v>35.106052097773102</v>
      </c>
      <c r="Y46" s="4">
        <f t="shared" si="8"/>
        <v>36.538592977323987</v>
      </c>
      <c r="Z46" s="4">
        <f t="shared" si="8"/>
        <v>16.817856034400378</v>
      </c>
      <c r="AA46" s="4">
        <f t="shared" si="8"/>
        <v>27.477807462515287</v>
      </c>
      <c r="AB46" s="4">
        <f t="shared" si="8"/>
        <v>50.344022954734143</v>
      </c>
      <c r="AC46" s="4">
        <f t="shared" si="8"/>
        <v>65.438127587484004</v>
      </c>
      <c r="AD46" s="4">
        <f t="shared" si="8"/>
        <v>49.160616333518078</v>
      </c>
      <c r="AE46" s="4">
        <f t="shared" si="8"/>
        <v>43.499851465446937</v>
      </c>
      <c r="AF46" s="4">
        <f t="shared" si="8"/>
        <v>81.865695547169508</v>
      </c>
      <c r="AG46" s="4">
        <f t="shared" si="8"/>
        <v>104.92877876257586</v>
      </c>
      <c r="AH46" s="4">
        <f t="shared" si="8"/>
        <v>129.45906517606858</v>
      </c>
      <c r="AI46" s="4">
        <f t="shared" si="8"/>
        <v>127.14893771176563</v>
      </c>
      <c r="AJ46" s="4">
        <f t="shared" si="8"/>
        <v>99.109547420289232</v>
      </c>
      <c r="AK46" s="4">
        <f t="shared" si="8"/>
        <v>166.66622600736366</v>
      </c>
      <c r="AL46" s="4">
        <f t="shared" si="8"/>
        <v>51.133373838873865</v>
      </c>
      <c r="AM46" s="4">
        <f t="shared" si="8"/>
        <v>70.548577972217458</v>
      </c>
      <c r="AN46" s="4">
        <f t="shared" si="8"/>
        <v>194.24815516904198</v>
      </c>
      <c r="AO46" s="4">
        <f t="shared" si="8"/>
        <v>120.32680728582534</v>
      </c>
      <c r="AP46" s="4">
        <f t="shared" si="8"/>
        <v>62.517951441610592</v>
      </c>
      <c r="AQ46" s="4">
        <f t="shared" si="8"/>
        <v>94.381262501710353</v>
      </c>
      <c r="AR46" s="4">
        <f t="shared" si="8"/>
        <v>158.34799316393355</v>
      </c>
      <c r="AS46" s="4">
        <f t="shared" si="8"/>
        <v>132.80227850035237</v>
      </c>
      <c r="AT46" s="4">
        <f t="shared" si="8"/>
        <v>128.61983864292165</v>
      </c>
      <c r="AU46" s="4">
        <f t="shared" si="8"/>
        <v>44.516061061157188</v>
      </c>
      <c r="AV46" s="4">
        <f t="shared" si="8"/>
        <v>107.35599445451408</v>
      </c>
      <c r="AW46" s="4">
        <f t="shared" si="8"/>
        <v>132.04768524939618</v>
      </c>
      <c r="AX46" s="4">
        <f t="shared" si="8"/>
        <v>205.37789231910403</v>
      </c>
      <c r="AY46" s="4">
        <f t="shared" si="8"/>
        <v>204.95726744229944</v>
      </c>
      <c r="AZ46" s="4">
        <f t="shared" si="8"/>
        <v>209.49730804406659</v>
      </c>
      <c r="BA46" s="4">
        <f t="shared" si="8"/>
        <v>252.82512562518787</v>
      </c>
      <c r="BB46" s="4">
        <f t="shared" si="8"/>
        <v>230.07769787579912</v>
      </c>
      <c r="BC46" s="4">
        <f t="shared" si="8"/>
        <v>258.74318557543086</v>
      </c>
      <c r="BD46" s="4">
        <f t="shared" si="8"/>
        <v>298.5650356221679</v>
      </c>
      <c r="BE46" s="4">
        <f t="shared" si="8"/>
        <v>-38.795559200035314</v>
      </c>
      <c r="BF46" s="4">
        <f t="shared" si="8"/>
        <v>-76.149594806063533</v>
      </c>
      <c r="BG46" s="4">
        <f t="shared" si="8"/>
        <v>122.47758716698934</v>
      </c>
      <c r="BH46" s="4">
        <f t="shared" si="8"/>
        <v>271.13730597537085</v>
      </c>
      <c r="BI46" s="4">
        <f t="shared" si="8"/>
        <v>341.59409962438804</v>
      </c>
      <c r="BJ46" s="4">
        <f t="shared" si="8"/>
        <v>378.58510892331014</v>
      </c>
      <c r="BK46" s="4">
        <f t="shared" si="8"/>
        <v>249.62248689866442</v>
      </c>
      <c r="BL46" s="4">
        <f t="shared" si="8"/>
        <v>75.610283004565645</v>
      </c>
      <c r="BM46" s="4">
        <f t="shared" si="8"/>
        <v>-398.58994599282028</v>
      </c>
      <c r="BN46" s="4">
        <f t="shared" si="8"/>
        <v>203.6891062106049</v>
      </c>
      <c r="BO46" s="4">
        <f t="shared" si="8"/>
        <v>319.39988482300214</v>
      </c>
      <c r="BP46" s="4">
        <f t="shared" si="8"/>
        <v>384.08683266193793</v>
      </c>
      <c r="BQ46" s="4">
        <f t="shared" ref="BQ46:CB46" si="9">BQ44+BQ45</f>
        <v>224.81789126550416</v>
      </c>
      <c r="BR46" s="4">
        <f t="shared" si="9"/>
        <v>423.38790719580925</v>
      </c>
      <c r="BS46" s="4">
        <f t="shared" si="9"/>
        <v>277.92384490551194</v>
      </c>
      <c r="BT46" s="4">
        <f t="shared" si="9"/>
        <v>121.37348119684293</v>
      </c>
      <c r="BU46" s="4">
        <f t="shared" si="9"/>
        <v>365.61968432425078</v>
      </c>
      <c r="BV46" s="4">
        <f t="shared" si="9"/>
        <v>486.71824303706262</v>
      </c>
      <c r="BW46" s="4">
        <f t="shared" si="9"/>
        <v>347.01510593565467</v>
      </c>
      <c r="BX46" s="4">
        <f t="shared" si="9"/>
        <v>-263.61377106619898</v>
      </c>
      <c r="BY46" s="4">
        <f t="shared" si="9"/>
        <v>993.7153669208717</v>
      </c>
      <c r="BZ46" s="4">
        <f t="shared" si="9"/>
        <v>1110.2771048534091</v>
      </c>
      <c r="CA46" s="4">
        <f t="shared" si="9"/>
        <v>720.32908270461257</v>
      </c>
      <c r="CB46" s="4">
        <f t="shared" si="9"/>
        <v>556.59344348898321</v>
      </c>
    </row>
    <row r="47" spans="1:82" s="4" customFormat="1" x14ac:dyDescent="0.3">
      <c r="B47" s="4" t="s">
        <v>172</v>
      </c>
      <c r="C47" s="8">
        <v>161.9</v>
      </c>
      <c r="D47" s="8">
        <v>174.9</v>
      </c>
      <c r="E47" s="8">
        <v>178.3</v>
      </c>
      <c r="F47" s="8">
        <v>192</v>
      </c>
      <c r="G47" s="8">
        <v>208.3</v>
      </c>
      <c r="H47" s="8">
        <v>219.3</v>
      </c>
      <c r="I47" s="8">
        <v>232.7</v>
      </c>
      <c r="J47" s="8">
        <v>239.6</v>
      </c>
      <c r="K47" s="8">
        <v>258.3</v>
      </c>
      <c r="L47" s="8">
        <v>271.10000000000002</v>
      </c>
      <c r="M47" s="8">
        <v>286.3</v>
      </c>
      <c r="N47" s="8">
        <v>295.60000000000002</v>
      </c>
      <c r="O47" s="8">
        <v>317.10000000000002</v>
      </c>
      <c r="P47" s="8">
        <v>331.2</v>
      </c>
      <c r="Q47" s="8">
        <v>341.5</v>
      </c>
      <c r="R47" s="8">
        <v>362.6</v>
      </c>
      <c r="S47" s="8">
        <v>382</v>
      </c>
      <c r="T47" s="8">
        <v>410.6</v>
      </c>
      <c r="U47" s="8">
        <v>443</v>
      </c>
      <c r="V47" s="8">
        <v>479.9</v>
      </c>
      <c r="W47" s="8">
        <v>506.7</v>
      </c>
      <c r="X47" s="8">
        <v>556.9</v>
      </c>
      <c r="Y47" s="8">
        <v>603.6</v>
      </c>
      <c r="Z47" s="8">
        <v>646.70000000000005</v>
      </c>
      <c r="AA47" s="8">
        <v>699.9</v>
      </c>
      <c r="AB47" s="8">
        <v>768.2</v>
      </c>
      <c r="AC47" s="8">
        <v>849.6</v>
      </c>
      <c r="AD47" s="8">
        <v>930.2</v>
      </c>
      <c r="AE47" s="9">
        <v>1030.5</v>
      </c>
      <c r="AF47" s="9">
        <v>1147.7</v>
      </c>
      <c r="AG47" s="9">
        <v>1274</v>
      </c>
      <c r="AH47" s="9">
        <v>1422.3</v>
      </c>
      <c r="AI47" s="9">
        <v>1585.4</v>
      </c>
      <c r="AJ47" s="9">
        <v>1750.7</v>
      </c>
      <c r="AK47" s="9">
        <v>1934</v>
      </c>
      <c r="AL47" s="9">
        <v>2071.3000000000002</v>
      </c>
      <c r="AM47" s="9">
        <v>2281.6</v>
      </c>
      <c r="AN47" s="9">
        <v>2492.3000000000002</v>
      </c>
      <c r="AO47" s="9">
        <v>2712.8</v>
      </c>
      <c r="AP47" s="9">
        <v>2886.3</v>
      </c>
      <c r="AQ47" s="9">
        <v>3076.3</v>
      </c>
      <c r="AR47" s="9">
        <v>3330</v>
      </c>
      <c r="AS47" s="9">
        <v>3576.8</v>
      </c>
      <c r="AT47" s="9">
        <v>3809</v>
      </c>
      <c r="AU47" s="9">
        <v>3943.4</v>
      </c>
      <c r="AV47" s="9">
        <v>4197.6000000000004</v>
      </c>
      <c r="AW47" s="9">
        <v>4452</v>
      </c>
      <c r="AX47" s="9">
        <v>4721</v>
      </c>
      <c r="AY47" s="9">
        <v>4962.6000000000004</v>
      </c>
      <c r="AZ47" s="9">
        <v>5244.6</v>
      </c>
      <c r="BA47" s="9">
        <v>5536.8</v>
      </c>
      <c r="BB47" s="9">
        <v>5877.2</v>
      </c>
      <c r="BC47" s="9">
        <v>6283.8</v>
      </c>
      <c r="BD47" s="9">
        <v>6767.2</v>
      </c>
      <c r="BE47" s="9">
        <v>7073.8</v>
      </c>
      <c r="BF47" s="9">
        <v>7348.9</v>
      </c>
      <c r="BG47" s="9">
        <v>7740.7</v>
      </c>
      <c r="BH47" s="9">
        <v>8232</v>
      </c>
      <c r="BI47" s="9">
        <v>8769.1</v>
      </c>
      <c r="BJ47" s="9">
        <v>9277.2000000000007</v>
      </c>
      <c r="BK47" s="9">
        <v>9746.6</v>
      </c>
      <c r="BL47" s="9">
        <v>10050.1</v>
      </c>
      <c r="BM47" s="9">
        <v>9891.2000000000007</v>
      </c>
      <c r="BN47" s="9">
        <v>10260.299999999999</v>
      </c>
      <c r="BO47" s="9">
        <v>10698.9</v>
      </c>
      <c r="BP47" s="9">
        <v>11047.4</v>
      </c>
      <c r="BQ47" s="9">
        <v>11388.2</v>
      </c>
      <c r="BR47" s="9">
        <v>11874.5</v>
      </c>
      <c r="BS47" s="9">
        <v>12297.4</v>
      </c>
      <c r="BT47" s="9">
        <v>12726.8</v>
      </c>
      <c r="BU47" s="9">
        <v>13290.6</v>
      </c>
      <c r="BV47" s="9">
        <v>13934.4</v>
      </c>
      <c r="BW47" s="9">
        <v>14437.5</v>
      </c>
      <c r="BX47" s="9">
        <v>14231.4</v>
      </c>
      <c r="BY47" s="9">
        <v>16119.7</v>
      </c>
      <c r="BZ47" s="9">
        <v>17690</v>
      </c>
      <c r="CA47" s="9">
        <v>18833.2</v>
      </c>
      <c r="CB47" s="9">
        <v>19896</v>
      </c>
      <c r="CC47" s="8"/>
    </row>
    <row r="48" spans="1:82" s="4" customFormat="1" x14ac:dyDescent="0.3">
      <c r="B48" s="4" t="s">
        <v>173</v>
      </c>
      <c r="D48" s="8">
        <f>D47-C47</f>
        <v>13</v>
      </c>
      <c r="E48" s="8">
        <f t="shared" ref="E48:BP48" si="10">E47-D47</f>
        <v>3.4000000000000057</v>
      </c>
      <c r="F48" s="8">
        <f t="shared" si="10"/>
        <v>13.699999999999989</v>
      </c>
      <c r="G48" s="8">
        <f t="shared" si="10"/>
        <v>16.300000000000011</v>
      </c>
      <c r="H48" s="8">
        <f t="shared" si="10"/>
        <v>11</v>
      </c>
      <c r="I48" s="8">
        <f t="shared" si="10"/>
        <v>13.399999999999977</v>
      </c>
      <c r="J48" s="8">
        <f t="shared" si="10"/>
        <v>6.9000000000000057</v>
      </c>
      <c r="K48" s="8">
        <f t="shared" si="10"/>
        <v>18.700000000000017</v>
      </c>
      <c r="L48" s="8">
        <f t="shared" si="10"/>
        <v>12.800000000000011</v>
      </c>
      <c r="M48" s="8">
        <f t="shared" si="10"/>
        <v>15.199999999999989</v>
      </c>
      <c r="N48" s="8">
        <f t="shared" si="10"/>
        <v>9.3000000000000114</v>
      </c>
      <c r="O48" s="8">
        <f t="shared" si="10"/>
        <v>21.5</v>
      </c>
      <c r="P48" s="8">
        <f t="shared" si="10"/>
        <v>14.099999999999966</v>
      </c>
      <c r="Q48" s="8">
        <f t="shared" si="10"/>
        <v>10.300000000000011</v>
      </c>
      <c r="R48" s="8">
        <f t="shared" si="10"/>
        <v>21.100000000000023</v>
      </c>
      <c r="S48" s="8">
        <f t="shared" si="10"/>
        <v>19.399999999999977</v>
      </c>
      <c r="T48" s="8">
        <f t="shared" si="10"/>
        <v>28.600000000000023</v>
      </c>
      <c r="U48" s="8">
        <f t="shared" si="10"/>
        <v>32.399999999999977</v>
      </c>
      <c r="V48" s="8">
        <f t="shared" si="10"/>
        <v>36.899999999999977</v>
      </c>
      <c r="W48" s="8">
        <f t="shared" si="10"/>
        <v>26.800000000000011</v>
      </c>
      <c r="X48" s="8">
        <f t="shared" si="10"/>
        <v>50.199999999999989</v>
      </c>
      <c r="Y48" s="8">
        <f t="shared" si="10"/>
        <v>46.700000000000045</v>
      </c>
      <c r="Z48" s="8">
        <f t="shared" si="10"/>
        <v>43.100000000000023</v>
      </c>
      <c r="AA48" s="8">
        <f t="shared" si="10"/>
        <v>53.199999999999932</v>
      </c>
      <c r="AB48" s="8">
        <f t="shared" si="10"/>
        <v>68.300000000000068</v>
      </c>
      <c r="AC48" s="8">
        <f t="shared" si="10"/>
        <v>81.399999999999977</v>
      </c>
      <c r="AD48" s="8">
        <f t="shared" si="10"/>
        <v>80.600000000000023</v>
      </c>
      <c r="AE48" s="8">
        <f t="shared" si="10"/>
        <v>100.29999999999995</v>
      </c>
      <c r="AF48" s="8">
        <f t="shared" si="10"/>
        <v>117.20000000000005</v>
      </c>
      <c r="AG48" s="8">
        <f t="shared" si="10"/>
        <v>126.29999999999995</v>
      </c>
      <c r="AH48" s="8">
        <f t="shared" si="10"/>
        <v>148.29999999999995</v>
      </c>
      <c r="AI48" s="8">
        <f t="shared" si="10"/>
        <v>163.10000000000014</v>
      </c>
      <c r="AJ48" s="8">
        <f t="shared" si="10"/>
        <v>165.29999999999995</v>
      </c>
      <c r="AK48" s="8">
        <f t="shared" si="10"/>
        <v>183.29999999999995</v>
      </c>
      <c r="AL48" s="8">
        <f t="shared" si="10"/>
        <v>137.30000000000018</v>
      </c>
      <c r="AM48" s="8">
        <f t="shared" si="10"/>
        <v>210.29999999999973</v>
      </c>
      <c r="AN48" s="8">
        <f t="shared" si="10"/>
        <v>210.70000000000027</v>
      </c>
      <c r="AO48" s="8">
        <f t="shared" si="10"/>
        <v>220.5</v>
      </c>
      <c r="AP48" s="8">
        <f t="shared" si="10"/>
        <v>173.5</v>
      </c>
      <c r="AQ48" s="8">
        <f t="shared" si="10"/>
        <v>190</v>
      </c>
      <c r="AR48" s="8">
        <f t="shared" si="10"/>
        <v>253.69999999999982</v>
      </c>
      <c r="AS48" s="8">
        <f t="shared" si="10"/>
        <v>246.80000000000018</v>
      </c>
      <c r="AT48" s="8">
        <f t="shared" si="10"/>
        <v>232.19999999999982</v>
      </c>
      <c r="AU48" s="8">
        <f t="shared" si="10"/>
        <v>134.40000000000009</v>
      </c>
      <c r="AV48" s="8">
        <f t="shared" si="10"/>
        <v>254.20000000000027</v>
      </c>
      <c r="AW48" s="8">
        <f t="shared" si="10"/>
        <v>254.39999999999964</v>
      </c>
      <c r="AX48" s="8">
        <f t="shared" si="10"/>
        <v>269</v>
      </c>
      <c r="AY48" s="8">
        <f t="shared" si="10"/>
        <v>241.60000000000036</v>
      </c>
      <c r="AZ48" s="8">
        <f t="shared" si="10"/>
        <v>282</v>
      </c>
      <c r="BA48" s="8">
        <f t="shared" si="10"/>
        <v>292.19999999999982</v>
      </c>
      <c r="BB48" s="8">
        <f t="shared" si="10"/>
        <v>340.39999999999964</v>
      </c>
      <c r="BC48" s="8">
        <f t="shared" si="10"/>
        <v>406.60000000000036</v>
      </c>
      <c r="BD48" s="8">
        <f t="shared" si="10"/>
        <v>483.39999999999964</v>
      </c>
      <c r="BE48" s="8">
        <f t="shared" si="10"/>
        <v>306.60000000000036</v>
      </c>
      <c r="BF48" s="8">
        <f t="shared" si="10"/>
        <v>275.09999999999945</v>
      </c>
      <c r="BG48" s="8">
        <f t="shared" si="10"/>
        <v>391.80000000000018</v>
      </c>
      <c r="BH48" s="8">
        <f t="shared" si="10"/>
        <v>491.30000000000018</v>
      </c>
      <c r="BI48" s="8">
        <f t="shared" si="10"/>
        <v>537.10000000000036</v>
      </c>
      <c r="BJ48" s="8">
        <f t="shared" si="10"/>
        <v>508.10000000000036</v>
      </c>
      <c r="BK48" s="8">
        <f t="shared" si="10"/>
        <v>469.39999999999964</v>
      </c>
      <c r="BL48" s="8">
        <f t="shared" si="10"/>
        <v>303.5</v>
      </c>
      <c r="BM48" s="8">
        <f t="shared" si="10"/>
        <v>-158.89999999999964</v>
      </c>
      <c r="BN48" s="8">
        <f t="shared" si="10"/>
        <v>369.09999999999854</v>
      </c>
      <c r="BO48" s="8">
        <f t="shared" si="10"/>
        <v>438.60000000000036</v>
      </c>
      <c r="BP48" s="8">
        <f t="shared" si="10"/>
        <v>348.5</v>
      </c>
      <c r="BQ48" s="8">
        <f t="shared" ref="BQ48:CB48" si="11">BQ47-BP47</f>
        <v>340.80000000000109</v>
      </c>
      <c r="BR48" s="8">
        <f t="shared" si="11"/>
        <v>486.29999999999927</v>
      </c>
      <c r="BS48" s="8">
        <f t="shared" si="11"/>
        <v>422.89999999999964</v>
      </c>
      <c r="BT48" s="8">
        <f t="shared" si="11"/>
        <v>429.39999999999964</v>
      </c>
      <c r="BU48" s="8">
        <f t="shared" si="11"/>
        <v>563.80000000000109</v>
      </c>
      <c r="BV48" s="8">
        <f t="shared" si="11"/>
        <v>643.79999999999927</v>
      </c>
      <c r="BW48" s="8">
        <f t="shared" si="11"/>
        <v>503.10000000000036</v>
      </c>
      <c r="BX48" s="8">
        <f t="shared" si="11"/>
        <v>-206.10000000000036</v>
      </c>
      <c r="BY48" s="8">
        <f t="shared" si="11"/>
        <v>1888.3000000000011</v>
      </c>
      <c r="BZ48" s="8">
        <f t="shared" si="11"/>
        <v>1570.2999999999993</v>
      </c>
      <c r="CA48" s="8">
        <f t="shared" si="11"/>
        <v>1143.2000000000007</v>
      </c>
      <c r="CB48" s="8">
        <f t="shared" si="11"/>
        <v>1062.7999999999993</v>
      </c>
      <c r="CC48" s="9"/>
      <c r="CD48" s="8"/>
    </row>
    <row r="49" spans="1:81" s="4" customFormat="1" x14ac:dyDescent="0.3">
      <c r="B49" s="4" t="s">
        <v>170</v>
      </c>
      <c r="D49" s="4">
        <f>D44*100/10.59</f>
        <v>100.00050293059427</v>
      </c>
      <c r="E49" s="4">
        <f t="shared" ref="E49:BP49" si="12">E44*100/10.59</f>
        <v>-22.467475413846362</v>
      </c>
      <c r="F49" s="4">
        <f t="shared" si="12"/>
        <v>90.35971537201408</v>
      </c>
      <c r="G49" s="4">
        <f t="shared" si="12"/>
        <v>130.66063613507126</v>
      </c>
      <c r="H49" s="4">
        <f t="shared" si="12"/>
        <v>58.162253730638803</v>
      </c>
      <c r="I49" s="4">
        <f t="shared" si="12"/>
        <v>72.622331895557181</v>
      </c>
      <c r="J49" s="4">
        <f t="shared" si="12"/>
        <v>-18.547238671709273</v>
      </c>
      <c r="K49" s="4">
        <f t="shared" si="12"/>
        <v>125.90432977719543</v>
      </c>
      <c r="L49" s="4">
        <f t="shared" si="12"/>
        <v>97.804897664496778</v>
      </c>
      <c r="M49" s="4">
        <f t="shared" si="12"/>
        <v>68.835669898804241</v>
      </c>
      <c r="N49" s="4">
        <f t="shared" si="12"/>
        <v>-33.977511704453704</v>
      </c>
      <c r="O49" s="4">
        <f t="shared" si="12"/>
        <v>144.92193016606348</v>
      </c>
      <c r="P49" s="4">
        <f t="shared" si="12"/>
        <v>69.950920769350418</v>
      </c>
      <c r="Q49" s="4">
        <f t="shared" si="12"/>
        <v>44.919456868609842</v>
      </c>
      <c r="R49" s="4">
        <f t="shared" si="12"/>
        <v>139.54678804795446</v>
      </c>
      <c r="S49" s="4">
        <f t="shared" si="12"/>
        <v>110.1268916557117</v>
      </c>
      <c r="T49" s="4">
        <f t="shared" si="12"/>
        <v>142.97104662290261</v>
      </c>
      <c r="U49" s="4">
        <f t="shared" si="12"/>
        <v>187.84222937300254</v>
      </c>
      <c r="V49" s="4">
        <f t="shared" si="12"/>
        <v>221.18291772159557</v>
      </c>
      <c r="W49" s="4">
        <f t="shared" si="12"/>
        <v>139.80205609366701</v>
      </c>
      <c r="X49" s="4">
        <f t="shared" si="12"/>
        <v>268.23467514422202</v>
      </c>
      <c r="Y49" s="4">
        <f t="shared" si="12"/>
        <v>260.98765795395639</v>
      </c>
      <c r="Z49" s="4">
        <f t="shared" si="12"/>
        <v>137.09023639660415</v>
      </c>
      <c r="AA49" s="4">
        <f t="shared" si="12"/>
        <v>233.97363042979495</v>
      </c>
      <c r="AB49" s="4">
        <f t="shared" si="12"/>
        <v>354.52335179163498</v>
      </c>
      <c r="AC49" s="4">
        <f t="shared" si="12"/>
        <v>447.00781480154859</v>
      </c>
      <c r="AD49" s="4">
        <f t="shared" si="12"/>
        <v>313.13141013709236</v>
      </c>
      <c r="AE49" s="4">
        <f t="shared" si="12"/>
        <v>384.32343215719504</v>
      </c>
      <c r="AF49" s="4">
        <f t="shared" si="12"/>
        <v>613.46265861349866</v>
      </c>
      <c r="AG49" s="4">
        <f t="shared" si="12"/>
        <v>699.98846801299192</v>
      </c>
      <c r="AH49" s="4">
        <f t="shared" si="12"/>
        <v>852.304675883556</v>
      </c>
      <c r="AI49" s="4">
        <f t="shared" si="12"/>
        <v>808.77183863801315</v>
      </c>
      <c r="AJ49" s="4">
        <f t="shared" si="12"/>
        <v>706.41687837855784</v>
      </c>
      <c r="AK49" s="4">
        <f t="shared" si="12"/>
        <v>1172.4856091346899</v>
      </c>
      <c r="AL49" s="4">
        <f t="shared" si="12"/>
        <v>436.57576807246301</v>
      </c>
      <c r="AM49" s="4">
        <f t="shared" si="12"/>
        <v>686.01112343925854</v>
      </c>
      <c r="AN49" s="4">
        <f t="shared" si="12"/>
        <v>1280.907980821926</v>
      </c>
      <c r="AO49" s="4">
        <f t="shared" si="12"/>
        <v>882.21725482365787</v>
      </c>
      <c r="AP49" s="4">
        <f t="shared" si="12"/>
        <v>697.05336583201699</v>
      </c>
      <c r="AQ49" s="4">
        <f t="shared" si="12"/>
        <v>886.50861663560295</v>
      </c>
      <c r="AR49" s="4">
        <f t="shared" si="12"/>
        <v>1245.0235426244906</v>
      </c>
      <c r="AS49" s="4">
        <f t="shared" si="12"/>
        <v>903.70423513080596</v>
      </c>
      <c r="AT49" s="4">
        <f t="shared" si="12"/>
        <v>844.37996829954307</v>
      </c>
      <c r="AU49" s="4">
        <f t="shared" si="12"/>
        <v>471.35090709308099</v>
      </c>
      <c r="AV49" s="4">
        <f t="shared" si="12"/>
        <v>848.49853120409898</v>
      </c>
      <c r="AW49" s="4">
        <f t="shared" si="12"/>
        <v>813.48144711422185</v>
      </c>
      <c r="AX49" s="4">
        <f t="shared" si="12"/>
        <v>1451.160456271049</v>
      </c>
      <c r="AY49" s="4">
        <f t="shared" si="12"/>
        <v>1127.0752355269067</v>
      </c>
      <c r="AZ49" s="4">
        <f t="shared" si="12"/>
        <v>1371.079396072395</v>
      </c>
      <c r="BA49" s="4">
        <f t="shared" si="12"/>
        <v>1688.6225271500271</v>
      </c>
      <c r="BB49" s="4">
        <f t="shared" si="12"/>
        <v>1647.570329327659</v>
      </c>
      <c r="BC49" s="4">
        <f t="shared" si="12"/>
        <v>1734.1188439606312</v>
      </c>
      <c r="BD49" s="4">
        <f t="shared" si="12"/>
        <v>1882.5782400582423</v>
      </c>
      <c r="BE49" s="4">
        <f t="shared" si="12"/>
        <v>0.98622096284020211</v>
      </c>
      <c r="BF49" s="4">
        <f t="shared" si="12"/>
        <v>355.52790551403609</v>
      </c>
      <c r="BG49" s="4">
        <f t="shared" si="12"/>
        <v>992.234062011231</v>
      </c>
      <c r="BH49" s="4">
        <f t="shared" si="12"/>
        <v>1961.6365059052962</v>
      </c>
      <c r="BI49" s="4">
        <f t="shared" si="12"/>
        <v>2041.4929143001696</v>
      </c>
      <c r="BJ49" s="4">
        <f t="shared" si="12"/>
        <v>2365.298478973657</v>
      </c>
      <c r="BK49" s="4">
        <f t="shared" si="12"/>
        <v>1410.0329263329977</v>
      </c>
      <c r="BL49" s="4">
        <f t="shared" si="12"/>
        <v>293.77037775793809</v>
      </c>
      <c r="BM49" s="4">
        <f t="shared" si="12"/>
        <v>-1583.4744664100135</v>
      </c>
      <c r="BN49" s="4">
        <f t="shared" si="12"/>
        <v>1286.9603985892827</v>
      </c>
      <c r="BO49" s="4">
        <f t="shared" si="12"/>
        <v>1691.2170427101223</v>
      </c>
      <c r="BP49" s="4">
        <f t="shared" si="12"/>
        <v>2308.6575322184895</v>
      </c>
      <c r="BQ49" s="4">
        <f t="shared" ref="BQ49:CB49" si="13">BQ44*100/10.59</f>
        <v>1729.1585577479143</v>
      </c>
      <c r="BR49" s="4">
        <f t="shared" si="13"/>
        <v>2384.2106439642057</v>
      </c>
      <c r="BS49" s="4">
        <f t="shared" si="13"/>
        <v>2484.6444278140866</v>
      </c>
      <c r="BT49" s="4">
        <f t="shared" si="13"/>
        <v>1017.6910405745328</v>
      </c>
      <c r="BU49" s="4">
        <f t="shared" si="13"/>
        <v>2577.1452721836708</v>
      </c>
      <c r="BV49" s="4">
        <f t="shared" si="13"/>
        <v>3088.9352505860502</v>
      </c>
      <c r="BW49" s="4">
        <f t="shared" si="13"/>
        <v>2896.2710664367773</v>
      </c>
      <c r="BX49" s="4">
        <f t="shared" si="13"/>
        <v>-1715.8996323531551</v>
      </c>
      <c r="BY49" s="4">
        <f t="shared" si="13"/>
        <v>7542.1658821612082</v>
      </c>
      <c r="BZ49" s="4">
        <f t="shared" si="13"/>
        <v>7605.0718116469225</v>
      </c>
      <c r="CA49" s="4">
        <f t="shared" si="13"/>
        <v>4437.4795345100329</v>
      </c>
      <c r="CB49" s="4">
        <f t="shared" si="13"/>
        <v>4229.3998440886062</v>
      </c>
    </row>
    <row r="50" spans="1:81" s="4" customFormat="1" x14ac:dyDescent="0.3">
      <c r="B50" s="4" t="s">
        <v>171</v>
      </c>
      <c r="D50" s="4">
        <f>D45*100/2</f>
        <v>100</v>
      </c>
      <c r="E50" s="4">
        <f t="shared" ref="E50:BP50" si="14">E45*100/2</f>
        <v>-84.999999999999972</v>
      </c>
      <c r="F50" s="4">
        <f t="shared" si="14"/>
        <v>84.999999999999972</v>
      </c>
      <c r="G50" s="4">
        <f t="shared" si="14"/>
        <v>194.99999999999994</v>
      </c>
      <c r="H50" s="4">
        <f t="shared" si="14"/>
        <v>80.000000000000071</v>
      </c>
      <c r="I50" s="4">
        <f t="shared" si="14"/>
        <v>125</v>
      </c>
      <c r="J50" s="4">
        <f t="shared" si="14"/>
        <v>-25</v>
      </c>
      <c r="K50" s="4">
        <f t="shared" si="14"/>
        <v>125</v>
      </c>
      <c r="L50" s="4">
        <f t="shared" si="14"/>
        <v>320.00000000000011</v>
      </c>
      <c r="M50" s="4">
        <f t="shared" si="14"/>
        <v>150</v>
      </c>
      <c r="N50" s="4">
        <f t="shared" si="14"/>
        <v>-220.00000000000028</v>
      </c>
      <c r="O50" s="4">
        <f t="shared" si="14"/>
        <v>130.00000000000006</v>
      </c>
      <c r="P50" s="4">
        <f t="shared" si="14"/>
        <v>160.00000000000014</v>
      </c>
      <c r="Q50" s="4">
        <f t="shared" si="14"/>
        <v>0</v>
      </c>
      <c r="R50" s="4">
        <f t="shared" si="14"/>
        <v>155.00000000000006</v>
      </c>
      <c r="S50" s="4">
        <f t="shared" si="14"/>
        <v>125</v>
      </c>
      <c r="T50" s="4">
        <f t="shared" si="14"/>
        <v>269.99999999999994</v>
      </c>
      <c r="U50" s="4">
        <f t="shared" si="14"/>
        <v>500</v>
      </c>
      <c r="V50" s="4">
        <f t="shared" si="14"/>
        <v>494.99999999999994</v>
      </c>
      <c r="W50" s="4">
        <f t="shared" si="14"/>
        <v>95.000000000000284</v>
      </c>
      <c r="X50" s="4">
        <f t="shared" si="14"/>
        <v>334.99999999999943</v>
      </c>
      <c r="Y50" s="4">
        <f t="shared" si="14"/>
        <v>445.00000000000028</v>
      </c>
      <c r="Z50" s="4">
        <f t="shared" si="14"/>
        <v>114.99999999999986</v>
      </c>
      <c r="AA50" s="4">
        <f t="shared" si="14"/>
        <v>135.00000000000014</v>
      </c>
      <c r="AB50" s="4">
        <f t="shared" si="14"/>
        <v>639.99999999999989</v>
      </c>
      <c r="AC50" s="4">
        <f t="shared" si="14"/>
        <v>905.00000000000045</v>
      </c>
      <c r="AD50" s="4">
        <f t="shared" si="14"/>
        <v>800</v>
      </c>
      <c r="AE50" s="4">
        <f t="shared" si="14"/>
        <v>139.99999999999915</v>
      </c>
      <c r="AF50" s="4">
        <f t="shared" si="14"/>
        <v>845.00000000000023</v>
      </c>
      <c r="AG50" s="4">
        <f t="shared" si="14"/>
        <v>1540.0000000000005</v>
      </c>
      <c r="AH50" s="4">
        <f t="shared" si="14"/>
        <v>1959.9999999999995</v>
      </c>
      <c r="AI50" s="4">
        <f t="shared" si="14"/>
        <v>2075.0000000000014</v>
      </c>
      <c r="AJ50" s="4">
        <f t="shared" si="14"/>
        <v>1214.9999999999977</v>
      </c>
      <c r="AK50" s="4">
        <f t="shared" si="14"/>
        <v>2125</v>
      </c>
      <c r="AL50" s="4">
        <f t="shared" si="14"/>
        <v>245.00000000000171</v>
      </c>
      <c r="AM50" s="4">
        <f t="shared" si="14"/>
        <v>-105.00000000000114</v>
      </c>
      <c r="AN50" s="4">
        <f t="shared" si="14"/>
        <v>2930.0000000000009</v>
      </c>
      <c r="AO50" s="4">
        <f t="shared" si="14"/>
        <v>1344.9999999999989</v>
      </c>
      <c r="AP50" s="4">
        <f t="shared" si="14"/>
        <v>-565.00000000000057</v>
      </c>
      <c r="AQ50" s="4">
        <f t="shared" si="14"/>
        <v>25</v>
      </c>
      <c r="AR50" s="4">
        <f t="shared" si="14"/>
        <v>1325</v>
      </c>
      <c r="AS50" s="4">
        <f t="shared" si="14"/>
        <v>1855.0000000000011</v>
      </c>
      <c r="AT50" s="4">
        <f t="shared" si="14"/>
        <v>1960.0000000000023</v>
      </c>
      <c r="AU50" s="4">
        <f t="shared" si="14"/>
        <v>-270.00000000000455</v>
      </c>
      <c r="AV50" s="4">
        <f t="shared" si="14"/>
        <v>875</v>
      </c>
      <c r="AW50" s="4">
        <f t="shared" si="14"/>
        <v>2295.0000000000045</v>
      </c>
      <c r="AX50" s="4">
        <f t="shared" si="14"/>
        <v>2584.9999999999964</v>
      </c>
      <c r="AY50" s="4">
        <f t="shared" si="14"/>
        <v>4280.0000000000009</v>
      </c>
      <c r="AZ50" s="4">
        <f t="shared" si="14"/>
        <v>3214.9999999999977</v>
      </c>
      <c r="BA50" s="4">
        <f t="shared" si="14"/>
        <v>3700</v>
      </c>
      <c r="BB50" s="4">
        <f t="shared" si="14"/>
        <v>2780.0000000000009</v>
      </c>
      <c r="BC50" s="4">
        <f t="shared" si="14"/>
        <v>3755.0000000000009</v>
      </c>
      <c r="BD50" s="4">
        <f t="shared" si="14"/>
        <v>4960.0000000000018</v>
      </c>
      <c r="BE50" s="4">
        <f t="shared" si="14"/>
        <v>-1945.0000000000045</v>
      </c>
      <c r="BF50" s="4">
        <f t="shared" si="14"/>
        <v>-5689.9999999999982</v>
      </c>
      <c r="BG50" s="4">
        <f t="shared" si="14"/>
        <v>869.99999999999886</v>
      </c>
      <c r="BH50" s="4">
        <f t="shared" si="14"/>
        <v>3169.9999999999991</v>
      </c>
      <c r="BI50" s="4">
        <f t="shared" si="14"/>
        <v>6270.0000000000045</v>
      </c>
      <c r="BJ50" s="4">
        <f t="shared" si="14"/>
        <v>6404.9999999999955</v>
      </c>
      <c r="BK50" s="4">
        <f t="shared" si="14"/>
        <v>5014.9999999999982</v>
      </c>
      <c r="BL50" s="4">
        <f t="shared" si="14"/>
        <v>2225</v>
      </c>
      <c r="BM50" s="4">
        <f t="shared" si="14"/>
        <v>-11544.999999999993</v>
      </c>
      <c r="BN50" s="4">
        <f t="shared" si="14"/>
        <v>3369.9999999999932</v>
      </c>
      <c r="BO50" s="4">
        <f t="shared" si="14"/>
        <v>7015.0000000000091</v>
      </c>
      <c r="BP50" s="4">
        <f t="shared" si="14"/>
        <v>6979.9999999999955</v>
      </c>
      <c r="BQ50" s="4">
        <f t="shared" ref="BQ50:CB50" si="15">BQ45*100/2</f>
        <v>2085.0000000000023</v>
      </c>
      <c r="BR50" s="4">
        <f t="shared" si="15"/>
        <v>8544.9999999999927</v>
      </c>
      <c r="BS50" s="4">
        <f t="shared" si="15"/>
        <v>740.00000000000909</v>
      </c>
      <c r="BT50" s="4">
        <f t="shared" si="15"/>
        <v>679.99999999999545</v>
      </c>
      <c r="BU50" s="4">
        <f t="shared" si="15"/>
        <v>4635.0000000000018</v>
      </c>
      <c r="BV50" s="4">
        <f t="shared" si="15"/>
        <v>7979.9999999999955</v>
      </c>
      <c r="BW50" s="4">
        <f t="shared" si="15"/>
        <v>2014.9999999999977</v>
      </c>
      <c r="BX50" s="4">
        <f t="shared" si="15"/>
        <v>-4094.9999999999932</v>
      </c>
      <c r="BY50" s="4">
        <f t="shared" si="15"/>
        <v>9749.9999999999891</v>
      </c>
      <c r="BZ50" s="4">
        <f t="shared" si="15"/>
        <v>15245.000000000004</v>
      </c>
      <c r="CA50" s="4">
        <f t="shared" si="15"/>
        <v>12520.000000000004</v>
      </c>
      <c r="CB50" s="4">
        <f t="shared" si="15"/>
        <v>5434.9999999999909</v>
      </c>
    </row>
    <row r="51" spans="1:81" s="4" customFormat="1" x14ac:dyDescent="0.3">
      <c r="B51" s="4" t="s">
        <v>175</v>
      </c>
      <c r="D51" s="10">
        <f>D46*100/12.6</f>
        <v>99.921057621824858</v>
      </c>
      <c r="E51" s="10">
        <f t="shared" ref="E51:BP51" si="16">E46*100/12.6</f>
        <v>-32.375441637510548</v>
      </c>
      <c r="F51" s="10">
        <f t="shared" si="16"/>
        <v>89.43725284044676</v>
      </c>
      <c r="G51" s="10">
        <f t="shared" si="16"/>
        <v>140.76953465638132</v>
      </c>
      <c r="H51" s="10">
        <f t="shared" si="16"/>
        <v>61.582402143449606</v>
      </c>
      <c r="I51" s="10">
        <f t="shared" si="16"/>
        <v>80.878610696345277</v>
      </c>
      <c r="J51" s="10">
        <f t="shared" si="16"/>
        <v>-19.556766470904858</v>
      </c>
      <c r="K51" s="10">
        <f t="shared" si="16"/>
        <v>125.66086129686504</v>
      </c>
      <c r="L51" s="10">
        <f t="shared" si="16"/>
        <v>132.99633859262073</v>
      </c>
      <c r="M51" s="10">
        <f t="shared" si="16"/>
        <v>81.664265414947366</v>
      </c>
      <c r="N51" s="10">
        <f t="shared" si="16"/>
        <v>-63.47792451985439</v>
      </c>
      <c r="O51" s="10">
        <f t="shared" si="16"/>
        <v>142.43835241735022</v>
      </c>
      <c r="P51" s="10">
        <f t="shared" si="16"/>
        <v>84.188908805350877</v>
      </c>
      <c r="Q51" s="10">
        <f t="shared" si="16"/>
        <v>37.753733987188745</v>
      </c>
      <c r="R51" s="10">
        <f t="shared" si="16"/>
        <v>141.88892741490778</v>
      </c>
      <c r="S51" s="10">
        <f t="shared" si="16"/>
        <v>112.40030020904659</v>
      </c>
      <c r="T51" s="10">
        <f t="shared" si="16"/>
        <v>163.02090347115384</v>
      </c>
      <c r="U51" s="10">
        <f t="shared" si="16"/>
        <v>237.24200071905531</v>
      </c>
      <c r="V51" s="10">
        <f t="shared" si="16"/>
        <v>264.47040465648388</v>
      </c>
      <c r="W51" s="10">
        <f t="shared" si="16"/>
        <v>132.57966460570904</v>
      </c>
      <c r="X51" s="10">
        <f t="shared" si="16"/>
        <v>278.61946109343728</v>
      </c>
      <c r="Y51" s="10">
        <f t="shared" si="16"/>
        <v>289.98883315336496</v>
      </c>
      <c r="Z51" s="10">
        <f t="shared" si="16"/>
        <v>133.4750478920665</v>
      </c>
      <c r="AA51" s="10">
        <f t="shared" si="16"/>
        <v>218.07783700408959</v>
      </c>
      <c r="AB51" s="10">
        <f t="shared" si="16"/>
        <v>399.5557377359853</v>
      </c>
      <c r="AC51" s="10">
        <f t="shared" si="16"/>
        <v>519.35021894828571</v>
      </c>
      <c r="AD51" s="10">
        <f t="shared" si="16"/>
        <v>390.16362169458796</v>
      </c>
      <c r="AE51" s="10">
        <f t="shared" si="16"/>
        <v>345.236916392436</v>
      </c>
      <c r="AF51" s="10">
        <f t="shared" si="16"/>
        <v>649.72774243785329</v>
      </c>
      <c r="AG51" s="10">
        <f t="shared" si="16"/>
        <v>832.76808541726871</v>
      </c>
      <c r="AH51" s="10">
        <f t="shared" si="16"/>
        <v>1027.4528982227666</v>
      </c>
      <c r="AI51" s="10">
        <f t="shared" si="16"/>
        <v>1009.1185532679813</v>
      </c>
      <c r="AJ51" s="10">
        <f t="shared" si="16"/>
        <v>786.58370968483518</v>
      </c>
      <c r="AK51" s="10">
        <f t="shared" si="16"/>
        <v>1322.747825455267</v>
      </c>
      <c r="AL51" s="10">
        <f t="shared" si="16"/>
        <v>405.82042729264975</v>
      </c>
      <c r="AM51" s="10">
        <f t="shared" si="16"/>
        <v>559.90934898585294</v>
      </c>
      <c r="AN51" s="10">
        <f t="shared" si="16"/>
        <v>1541.6520251511267</v>
      </c>
      <c r="AO51" s="10">
        <f t="shared" si="16"/>
        <v>954.9746609986139</v>
      </c>
      <c r="AP51" s="10">
        <f t="shared" si="16"/>
        <v>496.17421779056031</v>
      </c>
      <c r="AQ51" s="10">
        <f t="shared" si="16"/>
        <v>749.05763890246317</v>
      </c>
      <c r="AR51" s="10">
        <f t="shared" si="16"/>
        <v>1256.7301044756632</v>
      </c>
      <c r="AS51" s="10">
        <f t="shared" si="16"/>
        <v>1053.9863373043838</v>
      </c>
      <c r="AT51" s="10">
        <f t="shared" si="16"/>
        <v>1020.7923701819178</v>
      </c>
      <c r="AU51" s="10">
        <f t="shared" si="16"/>
        <v>353.30207191394595</v>
      </c>
      <c r="AV51" s="10">
        <f t="shared" si="16"/>
        <v>852.03170201995295</v>
      </c>
      <c r="AW51" s="10">
        <f t="shared" si="16"/>
        <v>1047.9975019793349</v>
      </c>
      <c r="AX51" s="10">
        <f t="shared" si="16"/>
        <v>1629.9832723738416</v>
      </c>
      <c r="AY51" s="10">
        <f t="shared" si="16"/>
        <v>1626.6449797007895</v>
      </c>
      <c r="AZ51" s="10">
        <f t="shared" si="16"/>
        <v>1662.6770479687825</v>
      </c>
      <c r="BA51" s="10">
        <f t="shared" si="16"/>
        <v>2006.5486160729197</v>
      </c>
      <c r="BB51" s="10">
        <f t="shared" si="16"/>
        <v>1826.013475204755</v>
      </c>
      <c r="BC51" s="10">
        <f t="shared" si="16"/>
        <v>2053.5173458367531</v>
      </c>
      <c r="BD51" s="10">
        <f t="shared" si="16"/>
        <v>2369.5637747791102</v>
      </c>
      <c r="BE51" s="10">
        <f t="shared" si="16"/>
        <v>-307.90126349234379</v>
      </c>
      <c r="BF51" s="10">
        <f t="shared" si="16"/>
        <v>-604.36186354018673</v>
      </c>
      <c r="BG51" s="10">
        <f t="shared" si="16"/>
        <v>972.04434259515358</v>
      </c>
      <c r="BH51" s="10">
        <f t="shared" si="16"/>
        <v>2151.8833807569113</v>
      </c>
      <c r="BI51" s="10">
        <f t="shared" si="16"/>
        <v>2711.0642827332385</v>
      </c>
      <c r="BJ51" s="10">
        <f t="shared" si="16"/>
        <v>3004.6437216135728</v>
      </c>
      <c r="BK51" s="10">
        <f t="shared" si="16"/>
        <v>1981.1308484020988</v>
      </c>
      <c r="BL51" s="10">
        <f t="shared" si="16"/>
        <v>600.08161114734639</v>
      </c>
      <c r="BM51" s="10">
        <f t="shared" si="16"/>
        <v>-3163.4122697842881</v>
      </c>
      <c r="BN51" s="10">
        <f t="shared" si="16"/>
        <v>1616.580208020674</v>
      </c>
      <c r="BO51" s="10">
        <f t="shared" si="16"/>
        <v>2534.9197208174774</v>
      </c>
      <c r="BP51" s="10">
        <f t="shared" si="16"/>
        <v>3048.3081957296663</v>
      </c>
      <c r="BQ51" s="10">
        <f t="shared" ref="BQ51:CB51" si="17">BQ46*100/12.6</f>
        <v>1784.268978297652</v>
      </c>
      <c r="BR51" s="10">
        <f t="shared" si="17"/>
        <v>3360.221485681026</v>
      </c>
      <c r="BS51" s="10">
        <f t="shared" si="17"/>
        <v>2205.7448008373963</v>
      </c>
      <c r="BT51" s="10">
        <f t="shared" si="17"/>
        <v>963.28159680034071</v>
      </c>
      <c r="BU51" s="10">
        <f t="shared" si="17"/>
        <v>2901.7435263829429</v>
      </c>
      <c r="BV51" s="10">
        <f t="shared" si="17"/>
        <v>3862.8431987068466</v>
      </c>
      <c r="BW51" s="10">
        <f t="shared" si="17"/>
        <v>2754.0881423464657</v>
      </c>
      <c r="BX51" s="10">
        <f t="shared" si="17"/>
        <v>-2092.1727862396742</v>
      </c>
      <c r="BY51" s="10">
        <f t="shared" si="17"/>
        <v>7886.6298961973953</v>
      </c>
      <c r="BZ51" s="10">
        <f t="shared" si="17"/>
        <v>8811.723054392136</v>
      </c>
      <c r="CA51" s="10">
        <f t="shared" si="17"/>
        <v>5716.8974817826393</v>
      </c>
      <c r="CB51" s="10">
        <f t="shared" si="17"/>
        <v>4417.4082816585969</v>
      </c>
    </row>
    <row r="52" spans="1:81" x14ac:dyDescent="0.3">
      <c r="B52" s="4" t="s">
        <v>174</v>
      </c>
      <c r="D52">
        <f>D48*100/13</f>
        <v>100</v>
      </c>
      <c r="E52">
        <f t="shared" ref="E52:BP52" si="18">E48*100/13</f>
        <v>26.153846153846196</v>
      </c>
      <c r="F52">
        <f t="shared" si="18"/>
        <v>105.3846153846153</v>
      </c>
      <c r="G52">
        <f t="shared" si="18"/>
        <v>125.38461538461547</v>
      </c>
      <c r="H52">
        <f t="shared" si="18"/>
        <v>84.615384615384613</v>
      </c>
      <c r="I52">
        <f t="shared" si="18"/>
        <v>103.0769230769229</v>
      </c>
      <c r="J52">
        <f t="shared" si="18"/>
        <v>53.076923076923123</v>
      </c>
      <c r="K52">
        <f t="shared" si="18"/>
        <v>143.84615384615398</v>
      </c>
      <c r="L52">
        <f t="shared" si="18"/>
        <v>98.461538461538552</v>
      </c>
      <c r="M52">
        <f t="shared" si="18"/>
        <v>116.92307692307683</v>
      </c>
      <c r="N52">
        <f t="shared" si="18"/>
        <v>71.538461538461632</v>
      </c>
      <c r="O52">
        <f t="shared" si="18"/>
        <v>165.38461538461539</v>
      </c>
      <c r="P52">
        <f t="shared" si="18"/>
        <v>108.4615384615382</v>
      </c>
      <c r="Q52">
        <f t="shared" si="18"/>
        <v>79.230769230769312</v>
      </c>
      <c r="R52">
        <f t="shared" si="18"/>
        <v>162.30769230769249</v>
      </c>
      <c r="S52">
        <f t="shared" si="18"/>
        <v>149.23076923076906</v>
      </c>
      <c r="T52">
        <f t="shared" si="18"/>
        <v>220.00000000000017</v>
      </c>
      <c r="U52">
        <f t="shared" si="18"/>
        <v>249.23076923076906</v>
      </c>
      <c r="V52">
        <f t="shared" si="18"/>
        <v>283.8461538461537</v>
      </c>
      <c r="W52">
        <f t="shared" si="18"/>
        <v>206.15384615384622</v>
      </c>
      <c r="X52">
        <f t="shared" si="18"/>
        <v>386.15384615384608</v>
      </c>
      <c r="Y52">
        <f t="shared" si="18"/>
        <v>359.23076923076957</v>
      </c>
      <c r="Z52">
        <f t="shared" si="18"/>
        <v>331.53846153846166</v>
      </c>
      <c r="AA52">
        <f t="shared" si="18"/>
        <v>409.23076923076866</v>
      </c>
      <c r="AB52">
        <f t="shared" si="18"/>
        <v>525.38461538461593</v>
      </c>
      <c r="AC52">
        <f t="shared" si="18"/>
        <v>626.15384615384596</v>
      </c>
      <c r="AD52">
        <f t="shared" si="18"/>
        <v>620.00000000000011</v>
      </c>
      <c r="AE52">
        <f t="shared" si="18"/>
        <v>771.53846153846121</v>
      </c>
      <c r="AF52">
        <f t="shared" si="18"/>
        <v>901.53846153846177</v>
      </c>
      <c r="AG52">
        <f t="shared" si="18"/>
        <v>971.53846153846121</v>
      </c>
      <c r="AH52">
        <f t="shared" si="18"/>
        <v>1140.7692307692305</v>
      </c>
      <c r="AI52">
        <f t="shared" si="18"/>
        <v>1254.6153846153857</v>
      </c>
      <c r="AJ52">
        <f t="shared" si="18"/>
        <v>1271.5384615384612</v>
      </c>
      <c r="AK52">
        <f t="shared" si="18"/>
        <v>1409.9999999999998</v>
      </c>
      <c r="AL52">
        <f t="shared" si="18"/>
        <v>1056.1538461538476</v>
      </c>
      <c r="AM52">
        <f t="shared" si="18"/>
        <v>1617.6923076923053</v>
      </c>
      <c r="AN52">
        <f t="shared" si="18"/>
        <v>1620.769230769233</v>
      </c>
      <c r="AO52">
        <f t="shared" si="18"/>
        <v>1696.1538461538462</v>
      </c>
      <c r="AP52">
        <f t="shared" si="18"/>
        <v>1334.6153846153845</v>
      </c>
      <c r="AQ52">
        <f t="shared" si="18"/>
        <v>1461.5384615384614</v>
      </c>
      <c r="AR52">
        <f t="shared" si="18"/>
        <v>1951.5384615384601</v>
      </c>
      <c r="AS52">
        <f t="shared" si="18"/>
        <v>1898.4615384615399</v>
      </c>
      <c r="AT52">
        <f t="shared" si="18"/>
        <v>1786.1538461538448</v>
      </c>
      <c r="AU52">
        <f t="shared" si="18"/>
        <v>1033.8461538461545</v>
      </c>
      <c r="AV52">
        <f t="shared" si="18"/>
        <v>1955.3846153846175</v>
      </c>
      <c r="AW52">
        <f t="shared" si="18"/>
        <v>1956.9230769230742</v>
      </c>
      <c r="AX52">
        <f t="shared" si="18"/>
        <v>2069.2307692307691</v>
      </c>
      <c r="AY52">
        <f t="shared" si="18"/>
        <v>1858.4615384615413</v>
      </c>
      <c r="AZ52">
        <f t="shared" si="18"/>
        <v>2169.2307692307691</v>
      </c>
      <c r="BA52">
        <f t="shared" si="18"/>
        <v>2247.6923076923063</v>
      </c>
      <c r="BB52">
        <f t="shared" si="18"/>
        <v>2618.4615384615358</v>
      </c>
      <c r="BC52">
        <f t="shared" si="18"/>
        <v>3127.6923076923104</v>
      </c>
      <c r="BD52">
        <f t="shared" si="18"/>
        <v>3718.4615384615358</v>
      </c>
      <c r="BE52">
        <f t="shared" si="18"/>
        <v>2358.4615384615413</v>
      </c>
      <c r="BF52">
        <f t="shared" si="18"/>
        <v>2116.1538461538421</v>
      </c>
      <c r="BG52">
        <f t="shared" si="18"/>
        <v>3013.8461538461552</v>
      </c>
      <c r="BH52">
        <f t="shared" si="18"/>
        <v>3779.2307692307704</v>
      </c>
      <c r="BI52">
        <f t="shared" si="18"/>
        <v>4131.5384615384646</v>
      </c>
      <c r="BJ52">
        <f t="shared" si="18"/>
        <v>3908.4615384615413</v>
      </c>
      <c r="BK52">
        <f t="shared" si="18"/>
        <v>3610.7692307692278</v>
      </c>
      <c r="BL52">
        <f t="shared" si="18"/>
        <v>2334.6153846153848</v>
      </c>
      <c r="BM52">
        <f t="shared" si="18"/>
        <v>-1222.3076923076894</v>
      </c>
      <c r="BN52">
        <f t="shared" si="18"/>
        <v>2839.2307692307581</v>
      </c>
      <c r="BO52">
        <f t="shared" si="18"/>
        <v>3373.8461538461565</v>
      </c>
      <c r="BP52">
        <f t="shared" si="18"/>
        <v>2680.7692307692309</v>
      </c>
      <c r="BQ52">
        <f t="shared" ref="BQ52:CB52" si="19">BQ48*100/13</f>
        <v>2621.5384615384701</v>
      </c>
      <c r="BR52">
        <f t="shared" si="19"/>
        <v>3740.769230769225</v>
      </c>
      <c r="BS52">
        <f t="shared" si="19"/>
        <v>3253.0769230769201</v>
      </c>
      <c r="BT52">
        <f t="shared" si="19"/>
        <v>3303.0769230769201</v>
      </c>
      <c r="BU52">
        <f t="shared" si="19"/>
        <v>4336.9230769230853</v>
      </c>
      <c r="BV52">
        <f t="shared" si="19"/>
        <v>4952.3076923076869</v>
      </c>
      <c r="BW52">
        <f t="shared" si="19"/>
        <v>3870.0000000000027</v>
      </c>
      <c r="BX52">
        <f t="shared" si="19"/>
        <v>-1585.3846153846182</v>
      </c>
      <c r="BY52">
        <f t="shared" si="19"/>
        <v>14525.384615384624</v>
      </c>
      <c r="BZ52">
        <f t="shared" si="19"/>
        <v>12079.230769230764</v>
      </c>
      <c r="CA52">
        <f t="shared" si="19"/>
        <v>8793.8461538461597</v>
      </c>
      <c r="CB52">
        <f t="shared" si="19"/>
        <v>8175.3846153846098</v>
      </c>
    </row>
    <row r="53" spans="1:81" s="11" customFormat="1" x14ac:dyDescent="0.3">
      <c r="B53" s="11" t="s">
        <v>177</v>
      </c>
      <c r="AV53" s="12">
        <v>146357</v>
      </c>
      <c r="AW53" s="12">
        <v>156746</v>
      </c>
      <c r="AX53" s="12">
        <v>170524</v>
      </c>
      <c r="AY53" s="12">
        <v>179797</v>
      </c>
      <c r="AZ53" s="12">
        <v>191553</v>
      </c>
      <c r="BA53" s="12">
        <v>200382</v>
      </c>
      <c r="BB53" s="12">
        <v>209678</v>
      </c>
      <c r="BC53" s="12">
        <v>227937</v>
      </c>
      <c r="BD53" s="12">
        <v>242912</v>
      </c>
      <c r="BE53" s="12">
        <v>249504</v>
      </c>
      <c r="BF53" s="12">
        <v>254702</v>
      </c>
      <c r="BG53" s="12">
        <v>265678</v>
      </c>
      <c r="BH53" s="12">
        <v>283021</v>
      </c>
      <c r="BI53" s="12">
        <v>300988</v>
      </c>
      <c r="BJ53" s="12">
        <v>316152</v>
      </c>
      <c r="BK53" s="12">
        <v>326132</v>
      </c>
      <c r="BL53" s="12">
        <v>321465</v>
      </c>
      <c r="BM53" s="12">
        <v>294839</v>
      </c>
      <c r="BN53" s="12">
        <v>311864</v>
      </c>
      <c r="BO53" s="12">
        <v>335272</v>
      </c>
      <c r="BP53" s="12">
        <v>351652</v>
      </c>
      <c r="BQ53" s="12">
        <v>364717</v>
      </c>
      <c r="BR53" s="12">
        <v>379597</v>
      </c>
      <c r="BS53" s="12">
        <v>386526</v>
      </c>
      <c r="BT53" s="12">
        <v>396596</v>
      </c>
      <c r="BU53" s="12">
        <v>412467</v>
      </c>
      <c r="BV53" s="12">
        <v>430097</v>
      </c>
      <c r="BW53" s="12">
        <v>442278</v>
      </c>
      <c r="BX53" s="12">
        <v>455606</v>
      </c>
      <c r="BY53" s="12">
        <v>533307</v>
      </c>
      <c r="BZ53" s="12">
        <v>576342</v>
      </c>
      <c r="CA53" s="12">
        <v>589448</v>
      </c>
      <c r="CB53" s="12">
        <v>605391</v>
      </c>
    </row>
    <row r="54" spans="1:81" s="11" customFormat="1" x14ac:dyDescent="0.3">
      <c r="B54" s="11" t="s">
        <v>176</v>
      </c>
      <c r="AV54" s="11">
        <f>AV53/100</f>
        <v>1463.57</v>
      </c>
      <c r="AW54" s="11">
        <f t="shared" ref="AW54:CB54" si="20">AW53/100</f>
        <v>1567.46</v>
      </c>
      <c r="AX54" s="11">
        <f t="shared" si="20"/>
        <v>1705.24</v>
      </c>
      <c r="AY54" s="11">
        <f t="shared" si="20"/>
        <v>1797.97</v>
      </c>
      <c r="AZ54" s="11">
        <f t="shared" si="20"/>
        <v>1915.53</v>
      </c>
      <c r="BA54" s="11">
        <f t="shared" si="20"/>
        <v>2003.82</v>
      </c>
      <c r="BB54" s="11">
        <f t="shared" si="20"/>
        <v>2096.7800000000002</v>
      </c>
      <c r="BC54" s="11">
        <f t="shared" si="20"/>
        <v>2279.37</v>
      </c>
      <c r="BD54" s="11">
        <f t="shared" si="20"/>
        <v>2429.12</v>
      </c>
      <c r="BE54" s="11">
        <f t="shared" si="20"/>
        <v>2495.04</v>
      </c>
      <c r="BF54" s="11">
        <f t="shared" si="20"/>
        <v>2547.02</v>
      </c>
      <c r="BG54" s="11">
        <f t="shared" si="20"/>
        <v>2656.78</v>
      </c>
      <c r="BH54" s="11">
        <f t="shared" si="20"/>
        <v>2830.21</v>
      </c>
      <c r="BI54" s="11">
        <f t="shared" si="20"/>
        <v>3009.88</v>
      </c>
      <c r="BJ54" s="11">
        <f t="shared" si="20"/>
        <v>3161.52</v>
      </c>
      <c r="BK54" s="11">
        <f t="shared" si="20"/>
        <v>3261.32</v>
      </c>
      <c r="BL54" s="11">
        <f t="shared" si="20"/>
        <v>3214.65</v>
      </c>
      <c r="BM54" s="11">
        <f t="shared" si="20"/>
        <v>2948.39</v>
      </c>
      <c r="BN54" s="11">
        <f t="shared" si="20"/>
        <v>3118.64</v>
      </c>
      <c r="BO54" s="11">
        <f t="shared" si="20"/>
        <v>3352.72</v>
      </c>
      <c r="BP54" s="11">
        <f t="shared" si="20"/>
        <v>3516.52</v>
      </c>
      <c r="BQ54" s="11">
        <f t="shared" si="20"/>
        <v>3647.17</v>
      </c>
      <c r="BR54" s="11">
        <f t="shared" si="20"/>
        <v>3795.97</v>
      </c>
      <c r="BS54" s="11">
        <f t="shared" si="20"/>
        <v>3865.26</v>
      </c>
      <c r="BT54" s="11">
        <f t="shared" si="20"/>
        <v>3965.96</v>
      </c>
      <c r="BU54" s="11">
        <f t="shared" si="20"/>
        <v>4124.67</v>
      </c>
      <c r="BV54" s="11">
        <f t="shared" si="20"/>
        <v>4300.97</v>
      </c>
      <c r="BW54" s="11">
        <f t="shared" si="20"/>
        <v>4422.78</v>
      </c>
      <c r="BX54" s="11">
        <f t="shared" si="20"/>
        <v>4556.0600000000004</v>
      </c>
      <c r="BY54" s="11">
        <f t="shared" si="20"/>
        <v>5333.07</v>
      </c>
      <c r="BZ54" s="11">
        <f t="shared" si="20"/>
        <v>5763.42</v>
      </c>
      <c r="CA54" s="11">
        <f t="shared" si="20"/>
        <v>5894.48</v>
      </c>
      <c r="CB54" s="11">
        <f t="shared" si="20"/>
        <v>6053.91</v>
      </c>
    </row>
    <row r="55" spans="1:81" s="11" customFormat="1" x14ac:dyDescent="0.3">
      <c r="B55" s="11" t="s">
        <v>178</v>
      </c>
      <c r="AW55" s="11">
        <f>AW54-AV54</f>
        <v>103.8900000000001</v>
      </c>
      <c r="AX55" s="11">
        <f t="shared" ref="AX55:CB55" si="21">AX54-AW54</f>
        <v>137.77999999999997</v>
      </c>
      <c r="AY55" s="11">
        <f t="shared" si="21"/>
        <v>92.730000000000018</v>
      </c>
      <c r="AZ55" s="11">
        <f t="shared" si="21"/>
        <v>117.55999999999995</v>
      </c>
      <c r="BA55" s="11">
        <f t="shared" si="21"/>
        <v>88.289999999999964</v>
      </c>
      <c r="BB55" s="11">
        <f t="shared" si="21"/>
        <v>92.960000000000264</v>
      </c>
      <c r="BC55" s="11">
        <f t="shared" si="21"/>
        <v>182.58999999999969</v>
      </c>
      <c r="BD55" s="11">
        <f t="shared" si="21"/>
        <v>149.75</v>
      </c>
      <c r="BE55" s="11">
        <f t="shared" si="21"/>
        <v>65.920000000000073</v>
      </c>
      <c r="BF55" s="11">
        <f t="shared" si="21"/>
        <v>51.980000000000018</v>
      </c>
      <c r="BG55" s="11">
        <f t="shared" si="21"/>
        <v>109.76000000000022</v>
      </c>
      <c r="BH55" s="11">
        <f t="shared" si="21"/>
        <v>173.42999999999984</v>
      </c>
      <c r="BI55" s="11">
        <f t="shared" si="21"/>
        <v>179.67000000000007</v>
      </c>
      <c r="BJ55" s="11">
        <f t="shared" si="21"/>
        <v>151.63999999999987</v>
      </c>
      <c r="BK55" s="11">
        <f t="shared" si="21"/>
        <v>99.800000000000182</v>
      </c>
      <c r="BL55" s="11">
        <f t="shared" si="21"/>
        <v>-46.670000000000073</v>
      </c>
      <c r="BM55" s="11">
        <f t="shared" si="21"/>
        <v>-266.26000000000022</v>
      </c>
      <c r="BN55" s="11">
        <f t="shared" si="21"/>
        <v>170.25</v>
      </c>
      <c r="BO55" s="11">
        <f t="shared" si="21"/>
        <v>234.07999999999993</v>
      </c>
      <c r="BP55" s="11">
        <f t="shared" si="21"/>
        <v>163.80000000000018</v>
      </c>
      <c r="BQ55" s="11">
        <f t="shared" si="21"/>
        <v>130.65000000000009</v>
      </c>
      <c r="BR55" s="11">
        <f t="shared" si="21"/>
        <v>148.79999999999973</v>
      </c>
      <c r="BS55" s="11">
        <f t="shared" si="21"/>
        <v>69.290000000000418</v>
      </c>
      <c r="BT55" s="11">
        <f t="shared" si="21"/>
        <v>100.69999999999982</v>
      </c>
      <c r="BU55" s="11">
        <f t="shared" si="21"/>
        <v>158.71000000000004</v>
      </c>
      <c r="BV55" s="11">
        <f t="shared" si="21"/>
        <v>176.30000000000018</v>
      </c>
      <c r="BW55" s="11">
        <f t="shared" si="21"/>
        <v>121.80999999999949</v>
      </c>
      <c r="BX55" s="11">
        <f t="shared" si="21"/>
        <v>133.28000000000065</v>
      </c>
      <c r="BY55" s="11">
        <f t="shared" si="21"/>
        <v>777.00999999999931</v>
      </c>
      <c r="BZ55" s="11">
        <f t="shared" si="21"/>
        <v>430.35000000000036</v>
      </c>
      <c r="CA55" s="11">
        <f t="shared" si="21"/>
        <v>131.05999999999949</v>
      </c>
      <c r="CB55" s="11">
        <f t="shared" si="21"/>
        <v>159.43000000000029</v>
      </c>
    </row>
    <row r="56" spans="1:81" s="11" customFormat="1" x14ac:dyDescent="0.3">
      <c r="B56" s="11" t="s">
        <v>179</v>
      </c>
      <c r="AW56" s="11">
        <f>AW55*100/103.89</f>
        <v>100.0000000000001</v>
      </c>
      <c r="AX56" s="11">
        <f t="shared" ref="AX56:CB56" si="22">AX55*100/103.89</f>
        <v>132.62104148618727</v>
      </c>
      <c r="AY56" s="11">
        <f t="shared" si="22"/>
        <v>89.257868899797884</v>
      </c>
      <c r="AZ56" s="11">
        <f t="shared" si="22"/>
        <v>113.15814804119736</v>
      </c>
      <c r="BA56" s="11">
        <f t="shared" si="22"/>
        <v>84.98411781692171</v>
      </c>
      <c r="BB56" s="11">
        <f t="shared" si="22"/>
        <v>89.479256906343494</v>
      </c>
      <c r="BC56" s="11">
        <f t="shared" si="22"/>
        <v>175.75320050052912</v>
      </c>
      <c r="BD56" s="11">
        <f t="shared" si="22"/>
        <v>144.14284339204929</v>
      </c>
      <c r="BE56" s="11">
        <f t="shared" si="22"/>
        <v>63.451727789007677</v>
      </c>
      <c r="BF56" s="11">
        <f t="shared" si="22"/>
        <v>50.033689479256921</v>
      </c>
      <c r="BG56" s="11">
        <f t="shared" si="22"/>
        <v>105.6502069496585</v>
      </c>
      <c r="BH56" s="11">
        <f t="shared" si="22"/>
        <v>166.93618250072177</v>
      </c>
      <c r="BI56" s="11">
        <f t="shared" si="22"/>
        <v>172.94253537395329</v>
      </c>
      <c r="BJ56" s="11">
        <f t="shared" si="22"/>
        <v>145.96207527192209</v>
      </c>
      <c r="BK56" s="11">
        <f t="shared" si="22"/>
        <v>96.063143709693122</v>
      </c>
      <c r="BL56" s="11">
        <f t="shared" si="22"/>
        <v>-44.922514197709184</v>
      </c>
      <c r="BM56" s="11">
        <f t="shared" si="22"/>
        <v>-256.2903070555397</v>
      </c>
      <c r="BN56" s="11">
        <f t="shared" si="22"/>
        <v>163.87525267109442</v>
      </c>
      <c r="BO56" s="11">
        <f t="shared" si="22"/>
        <v>225.31523727018956</v>
      </c>
      <c r="BP56" s="11">
        <f t="shared" si="22"/>
        <v>157.66676292232185</v>
      </c>
      <c r="BQ56" s="11">
        <f t="shared" si="22"/>
        <v>125.75801328328048</v>
      </c>
      <c r="BR56" s="11">
        <f t="shared" si="22"/>
        <v>143.22841466936157</v>
      </c>
      <c r="BS56" s="11">
        <f t="shared" si="22"/>
        <v>66.695543363172987</v>
      </c>
      <c r="BT56" s="11">
        <f t="shared" si="22"/>
        <v>96.929444604870355</v>
      </c>
      <c r="BU56" s="11">
        <f t="shared" si="22"/>
        <v>152.76735008181734</v>
      </c>
      <c r="BV56" s="11">
        <f t="shared" si="22"/>
        <v>169.69871979978842</v>
      </c>
      <c r="BW56" s="11">
        <f t="shared" si="22"/>
        <v>117.24901337953555</v>
      </c>
      <c r="BX56" s="11">
        <f t="shared" si="22"/>
        <v>128.28953701029999</v>
      </c>
      <c r="BY56" s="11">
        <f t="shared" si="22"/>
        <v>747.91606506882204</v>
      </c>
      <c r="BZ56" s="11">
        <f t="shared" si="22"/>
        <v>414.23621137741878</v>
      </c>
      <c r="CA56" s="11">
        <f t="shared" si="22"/>
        <v>126.1526614688608</v>
      </c>
      <c r="CB56" s="11">
        <f t="shared" si="22"/>
        <v>153.46039079795966</v>
      </c>
    </row>
    <row r="57" spans="1:81" s="14" customFormat="1" x14ac:dyDescent="0.3">
      <c r="B57" s="14" t="s">
        <v>181</v>
      </c>
      <c r="C57" s="15">
        <f>C31/(C41+C42)</f>
        <v>8.7584184622214123E-2</v>
      </c>
      <c r="D57" s="15">
        <f t="shared" ref="D57:BO57" si="23">D31/(D41+D42)</f>
        <v>0.1006533737595191</v>
      </c>
      <c r="E57" s="15">
        <f t="shared" si="23"/>
        <v>9.0649466720913938E-2</v>
      </c>
      <c r="F57" s="15">
        <f t="shared" si="23"/>
        <v>0.10189693143900641</v>
      </c>
      <c r="G57" s="15">
        <f t="shared" si="23"/>
        <v>0.10481431154541498</v>
      </c>
      <c r="H57" s="15">
        <f t="shared" si="23"/>
        <v>9.3358434748987223E-2</v>
      </c>
      <c r="I57" s="15">
        <f t="shared" si="23"/>
        <v>8.9429559114088689E-2</v>
      </c>
      <c r="J57" s="15">
        <f t="shared" si="23"/>
        <v>8.5411247222427614E-2</v>
      </c>
      <c r="K57" s="15">
        <f t="shared" si="23"/>
        <v>9.9636354175135625E-2</v>
      </c>
      <c r="L57" s="15">
        <f t="shared" si="23"/>
        <v>8.8156657307544004E-2</v>
      </c>
      <c r="M57" s="15">
        <f t="shared" si="23"/>
        <v>8.1331951038928929E-2</v>
      </c>
      <c r="N57" s="15">
        <f t="shared" si="23"/>
        <v>7.2310581967006959E-2</v>
      </c>
      <c r="O57" s="15">
        <f t="shared" si="23"/>
        <v>8.6736427849805633E-2</v>
      </c>
      <c r="P57" s="15">
        <f t="shared" si="23"/>
        <v>8.1081854690980629E-2</v>
      </c>
      <c r="Q57" s="15">
        <f t="shared" si="23"/>
        <v>8.1943157419789886E-2</v>
      </c>
      <c r="R57" s="15">
        <f t="shared" si="23"/>
        <v>9.1138618068003399E-2</v>
      </c>
      <c r="S57" s="15">
        <f t="shared" si="23"/>
        <v>9.7740274571717731E-2</v>
      </c>
      <c r="T57" s="15">
        <f t="shared" si="23"/>
        <v>0.1020932567583706</v>
      </c>
      <c r="U57" s="15">
        <f t="shared" si="23"/>
        <v>0.11036337622533582</v>
      </c>
      <c r="V57" s="15">
        <f t="shared" si="23"/>
        <v>0.10996657158974094</v>
      </c>
      <c r="W57" s="15">
        <f t="shared" si="23"/>
        <v>0.10036825517866284</v>
      </c>
      <c r="X57" s="15">
        <f t="shared" si="23"/>
        <v>9.8214420069412806E-2</v>
      </c>
      <c r="Y57" s="15">
        <f t="shared" si="23"/>
        <v>8.7922104143717608E-2</v>
      </c>
      <c r="Z57" s="15">
        <f t="shared" si="23"/>
        <v>7.259001291579914E-2</v>
      </c>
      <c r="AA57" s="15">
        <f t="shared" si="23"/>
        <v>7.6877064084851662E-2</v>
      </c>
      <c r="AB57" s="15">
        <f t="shared" si="23"/>
        <v>8.1110141380035444E-2</v>
      </c>
      <c r="AC57" s="15">
        <f t="shared" si="23"/>
        <v>8.0725963142904755E-2</v>
      </c>
      <c r="AD57" s="15">
        <f t="shared" si="23"/>
        <v>6.6193617738477692E-2</v>
      </c>
      <c r="AE57" s="15">
        <f t="shared" si="23"/>
        <v>7.0012785465099148E-2</v>
      </c>
      <c r="AF57" s="15">
        <f t="shared" si="23"/>
        <v>7.6130455376708789E-2</v>
      </c>
      <c r="AG57" s="15">
        <f t="shared" si="23"/>
        <v>7.926420662066902E-2</v>
      </c>
      <c r="AH57" s="15">
        <f t="shared" si="23"/>
        <v>7.8635759163069308E-2</v>
      </c>
      <c r="AI57" s="15">
        <f t="shared" si="23"/>
        <v>7.0499946391640853E-2</v>
      </c>
      <c r="AJ57" s="15">
        <f t="shared" si="23"/>
        <v>6.1398677886815294E-2</v>
      </c>
      <c r="AK57" s="15">
        <f t="shared" si="23"/>
        <v>6.6403141200574126E-2</v>
      </c>
      <c r="AL57" s="15">
        <f t="shared" si="23"/>
        <v>6.0768588216142741E-2</v>
      </c>
      <c r="AM57" s="15">
        <f t="shared" si="23"/>
        <v>6.7026810395390019E-2</v>
      </c>
      <c r="AN57" s="15">
        <f t="shared" si="23"/>
        <v>7.6995785725283247E-2</v>
      </c>
      <c r="AO57" s="15">
        <f t="shared" si="23"/>
        <v>7.4698993688937329E-2</v>
      </c>
      <c r="AP57" s="15">
        <f t="shared" si="23"/>
        <v>6.7944159591775993E-2</v>
      </c>
      <c r="AQ57" s="15">
        <f t="shared" si="23"/>
        <v>7.1679737759890602E-2</v>
      </c>
      <c r="AR57" s="15">
        <f t="shared" si="23"/>
        <v>7.5742932957895706E-2</v>
      </c>
      <c r="AS57" s="15">
        <f t="shared" si="23"/>
        <v>7.1771903710989252E-2</v>
      </c>
      <c r="AT57" s="15">
        <f t="shared" si="23"/>
        <v>6.8080848467039767E-2</v>
      </c>
      <c r="AU57" s="15">
        <f t="shared" si="23"/>
        <v>6.5483058400491956E-2</v>
      </c>
      <c r="AV57" s="15">
        <f t="shared" si="23"/>
        <v>6.2825429099795549E-2</v>
      </c>
      <c r="AW57" s="15">
        <f t="shared" si="23"/>
        <v>6.5329016432136094E-2</v>
      </c>
      <c r="AX57" s="15">
        <f t="shared" si="23"/>
        <v>7.3674616634833004E-2</v>
      </c>
      <c r="AY57" s="15">
        <f t="shared" si="23"/>
        <v>7.5864134074584408E-2</v>
      </c>
      <c r="AZ57" s="15">
        <f t="shared" si="23"/>
        <v>7.9253389742706931E-2</v>
      </c>
      <c r="BA57" s="15">
        <f t="shared" si="23"/>
        <v>8.1013515885942966E-2</v>
      </c>
      <c r="BB57" s="15">
        <f t="shared" si="23"/>
        <v>7.4738953448913917E-2</v>
      </c>
      <c r="BC57" s="15">
        <f t="shared" si="23"/>
        <v>7.1486728243432981E-2</v>
      </c>
      <c r="BD57" s="15">
        <f t="shared" si="23"/>
        <v>6.4330813743210619E-2</v>
      </c>
      <c r="BE57" s="15">
        <f t="shared" si="23"/>
        <v>5.6908464218687504E-2</v>
      </c>
      <c r="BF57" s="15">
        <f t="shared" si="23"/>
        <v>6.0996341138428063E-2</v>
      </c>
      <c r="BG57" s="15">
        <f t="shared" si="23"/>
        <v>6.7202587369774719E-2</v>
      </c>
      <c r="BH57" s="15">
        <f t="shared" si="23"/>
        <v>7.4306019548365687E-2</v>
      </c>
      <c r="BI57" s="15">
        <f t="shared" si="23"/>
        <v>8.0438170804001896E-2</v>
      </c>
      <c r="BJ57" s="15">
        <f t="shared" si="23"/>
        <v>8.3696528333678882E-2</v>
      </c>
      <c r="BK57" s="15">
        <f t="shared" si="23"/>
        <v>7.803918068911718E-2</v>
      </c>
      <c r="BL57" s="15">
        <f t="shared" si="23"/>
        <v>7.1023654471115569E-2</v>
      </c>
      <c r="BM57" s="15">
        <f t="shared" si="23"/>
        <v>6.5410014137515529E-2</v>
      </c>
      <c r="BN57" s="15">
        <f t="shared" si="23"/>
        <v>7.9348343104655258E-2</v>
      </c>
      <c r="BO57" s="15">
        <f t="shared" si="23"/>
        <v>8.0380968786188486E-2</v>
      </c>
      <c r="BP57" s="15">
        <f t="shared" ref="BP57:CB57" si="24">BP31/(BP41+BP42)</f>
        <v>8.4126625684544057E-2</v>
      </c>
      <c r="BQ57" s="15">
        <f t="shared" si="24"/>
        <v>8.4148233363600916E-2</v>
      </c>
      <c r="BR57" s="15">
        <f t="shared" si="24"/>
        <v>8.3901846946168104E-2</v>
      </c>
      <c r="BS57" s="15">
        <f t="shared" si="24"/>
        <v>8.3110829116002038E-2</v>
      </c>
      <c r="BT57" s="15">
        <f t="shared" si="24"/>
        <v>7.7836188353240812E-2</v>
      </c>
      <c r="BU57" s="15">
        <f t="shared" si="24"/>
        <v>7.6364501047021832E-2</v>
      </c>
      <c r="BV57" s="15">
        <f t="shared" si="24"/>
        <v>7.8197909736470686E-2</v>
      </c>
      <c r="BW57" s="15">
        <f t="shared" si="24"/>
        <v>7.5785592313082351E-2</v>
      </c>
      <c r="BX57" s="15">
        <f t="shared" si="24"/>
        <v>7.7297753534856184E-2</v>
      </c>
      <c r="BY57" s="15">
        <f t="shared" si="24"/>
        <v>9.2710225018207346E-2</v>
      </c>
      <c r="BZ57" s="15">
        <f t="shared" si="24"/>
        <v>8.9004819955632669E-2</v>
      </c>
      <c r="CA57" s="15">
        <f t="shared" si="24"/>
        <v>8.9762339334304095E-2</v>
      </c>
      <c r="CB57" s="15">
        <f t="shared" si="24"/>
        <v>8.8877549167588249E-2</v>
      </c>
    </row>
    <row r="58" spans="1:81" x14ac:dyDescent="0.3">
      <c r="A58" t="s">
        <v>5</v>
      </c>
      <c r="B58" t="s">
        <v>133</v>
      </c>
      <c r="C58" t="s">
        <v>5</v>
      </c>
      <c r="D58" t="s">
        <v>5</v>
      </c>
      <c r="E58" t="s">
        <v>5</v>
      </c>
      <c r="F58" t="s">
        <v>5</v>
      </c>
      <c r="G58" t="s">
        <v>5</v>
      </c>
      <c r="H58" t="s">
        <v>5</v>
      </c>
      <c r="I58" t="s">
        <v>5</v>
      </c>
      <c r="J58" t="s">
        <v>5</v>
      </c>
      <c r="K58" t="s">
        <v>5</v>
      </c>
      <c r="L58" t="s">
        <v>5</v>
      </c>
      <c r="M58" t="s">
        <v>5</v>
      </c>
      <c r="N58" t="s">
        <v>5</v>
      </c>
      <c r="O58" t="s">
        <v>5</v>
      </c>
      <c r="P58" t="s">
        <v>5</v>
      </c>
      <c r="Q58" t="s">
        <v>5</v>
      </c>
      <c r="R58" t="s">
        <v>5</v>
      </c>
      <c r="S58" t="s">
        <v>5</v>
      </c>
      <c r="T58" t="s">
        <v>5</v>
      </c>
      <c r="U58" t="s">
        <v>5</v>
      </c>
      <c r="V58" t="s">
        <v>5</v>
      </c>
      <c r="W58" t="s">
        <v>5</v>
      </c>
      <c r="X58" t="s">
        <v>5</v>
      </c>
      <c r="Y58" t="s">
        <v>5</v>
      </c>
      <c r="Z58" t="s">
        <v>5</v>
      </c>
      <c r="AA58" t="s">
        <v>5</v>
      </c>
      <c r="AB58" t="s">
        <v>5</v>
      </c>
      <c r="AC58" t="s">
        <v>5</v>
      </c>
      <c r="AD58" t="s">
        <v>5</v>
      </c>
      <c r="AE58" t="s">
        <v>5</v>
      </c>
      <c r="AF58" t="s">
        <v>5</v>
      </c>
      <c r="AG58" t="s">
        <v>5</v>
      </c>
      <c r="AH58" t="s">
        <v>5</v>
      </c>
      <c r="AI58" t="s">
        <v>5</v>
      </c>
      <c r="AJ58" t="s">
        <v>5</v>
      </c>
      <c r="AK58" t="s">
        <v>5</v>
      </c>
      <c r="AL58" t="s">
        <v>5</v>
      </c>
      <c r="AM58" t="s">
        <v>5</v>
      </c>
      <c r="AN58" t="s">
        <v>5</v>
      </c>
      <c r="AO58" t="s">
        <v>5</v>
      </c>
      <c r="AP58" t="s">
        <v>5</v>
      </c>
      <c r="AQ58" t="s">
        <v>5</v>
      </c>
      <c r="AR58" t="s">
        <v>5</v>
      </c>
      <c r="AS58" t="s">
        <v>5</v>
      </c>
      <c r="AT58" t="s">
        <v>5</v>
      </c>
      <c r="AU58" t="s">
        <v>5</v>
      </c>
      <c r="AV58" t="s">
        <v>5</v>
      </c>
      <c r="AW58" s="11">
        <f>AW51*100/1048</f>
        <v>99.999761639249513</v>
      </c>
      <c r="AX58" s="11">
        <f t="shared" ref="AX58:CB58" si="25">AX51*100/1048</f>
        <v>155.53275499750396</v>
      </c>
      <c r="AY58" s="11">
        <f t="shared" si="25"/>
        <v>155.21421562030434</v>
      </c>
      <c r="AZ58" s="11">
        <f t="shared" si="25"/>
        <v>158.65239007335711</v>
      </c>
      <c r="BA58" s="11">
        <f t="shared" si="25"/>
        <v>191.46456260237784</v>
      </c>
      <c r="BB58" s="11">
        <f t="shared" si="25"/>
        <v>174.2379270233545</v>
      </c>
      <c r="BC58" s="11">
        <f t="shared" si="25"/>
        <v>195.94631162564437</v>
      </c>
      <c r="BD58" s="11">
        <f t="shared" si="25"/>
        <v>226.10341362396088</v>
      </c>
      <c r="BE58" s="11">
        <f t="shared" si="25"/>
        <v>-29.379891554612957</v>
      </c>
      <c r="BF58" s="11">
        <f t="shared" si="25"/>
        <v>-57.668116750017816</v>
      </c>
      <c r="BG58" s="11">
        <f t="shared" si="25"/>
        <v>92.752322766713121</v>
      </c>
      <c r="BH58" s="11">
        <f t="shared" si="25"/>
        <v>205.33238366001063</v>
      </c>
      <c r="BI58" s="11">
        <f t="shared" si="25"/>
        <v>258.68933995546172</v>
      </c>
      <c r="BJ58" s="11">
        <f t="shared" si="25"/>
        <v>286.70264519213481</v>
      </c>
      <c r="BK58" s="11">
        <f t="shared" si="25"/>
        <v>189.0392030918033</v>
      </c>
      <c r="BL58" s="11">
        <f t="shared" si="25"/>
        <v>57.25969572016664</v>
      </c>
      <c r="BM58" s="11">
        <f t="shared" si="25"/>
        <v>-301.85231581911148</v>
      </c>
      <c r="BN58" s="11">
        <f t="shared" si="25"/>
        <v>154.25383664319409</v>
      </c>
      <c r="BO58" s="11">
        <f t="shared" si="25"/>
        <v>241.88165274975927</v>
      </c>
      <c r="BP58" s="11">
        <f t="shared" si="25"/>
        <v>290.86910264596048</v>
      </c>
      <c r="BQ58" s="11">
        <f t="shared" si="25"/>
        <v>170.25467350168435</v>
      </c>
      <c r="BR58" s="11">
        <f t="shared" si="25"/>
        <v>320.6318211527697</v>
      </c>
      <c r="BS58" s="11">
        <f t="shared" si="25"/>
        <v>210.47183214097291</v>
      </c>
      <c r="BT58" s="11">
        <f t="shared" si="25"/>
        <v>91.916182900795874</v>
      </c>
      <c r="BU58" s="11">
        <f t="shared" si="25"/>
        <v>276.88392427318155</v>
      </c>
      <c r="BV58" s="11">
        <f t="shared" si="25"/>
        <v>368.59190827355405</v>
      </c>
      <c r="BW58" s="11">
        <f t="shared" si="25"/>
        <v>262.79467007122764</v>
      </c>
      <c r="BX58" s="11">
        <f t="shared" si="25"/>
        <v>-199.63480784729717</v>
      </c>
      <c r="BY58" s="11">
        <f t="shared" si="25"/>
        <v>752.54102062952245</v>
      </c>
      <c r="BZ58" s="11">
        <f t="shared" si="25"/>
        <v>840.813268548868</v>
      </c>
      <c r="CA58" s="11">
        <f t="shared" si="25"/>
        <v>545.50548490292351</v>
      </c>
      <c r="CB58" s="11">
        <f t="shared" si="25"/>
        <v>421.50842382238517</v>
      </c>
      <c r="CC58" t="s">
        <v>5</v>
      </c>
    </row>
    <row r="59" spans="1:81" x14ac:dyDescent="0.3">
      <c r="A59" t="s">
        <v>5</v>
      </c>
      <c r="B59" t="s">
        <v>134</v>
      </c>
      <c r="C59" t="s">
        <v>5</v>
      </c>
      <c r="D59" t="s">
        <v>5</v>
      </c>
      <c r="E59" t="s">
        <v>5</v>
      </c>
      <c r="F59" t="s">
        <v>5</v>
      </c>
      <c r="G59" t="s">
        <v>5</v>
      </c>
      <c r="H59" t="s">
        <v>5</v>
      </c>
      <c r="I59" t="s">
        <v>5</v>
      </c>
      <c r="J59" t="s">
        <v>5</v>
      </c>
      <c r="K59" t="s">
        <v>5</v>
      </c>
      <c r="L59" t="s">
        <v>5</v>
      </c>
      <c r="M59" t="s">
        <v>5</v>
      </c>
      <c r="N59" t="s">
        <v>5</v>
      </c>
      <c r="O59" t="s">
        <v>5</v>
      </c>
      <c r="P59" t="s">
        <v>5</v>
      </c>
      <c r="Q59" t="s">
        <v>5</v>
      </c>
      <c r="R59" t="s">
        <v>5</v>
      </c>
      <c r="S59" t="s">
        <v>5</v>
      </c>
      <c r="T59" t="s">
        <v>5</v>
      </c>
      <c r="U59" t="s">
        <v>5</v>
      </c>
      <c r="V59" t="s">
        <v>5</v>
      </c>
      <c r="W59" t="s">
        <v>5</v>
      </c>
      <c r="X59" t="s">
        <v>5</v>
      </c>
      <c r="Y59" t="s">
        <v>5</v>
      </c>
      <c r="Z59" t="s">
        <v>5</v>
      </c>
      <c r="AA59" t="s">
        <v>5</v>
      </c>
      <c r="AB59" t="s">
        <v>5</v>
      </c>
      <c r="AC59" t="s">
        <v>5</v>
      </c>
      <c r="AD59" t="s">
        <v>5</v>
      </c>
      <c r="AE59" t="s">
        <v>5</v>
      </c>
      <c r="AF59" t="s">
        <v>5</v>
      </c>
      <c r="AG59" t="s">
        <v>5</v>
      </c>
      <c r="AH59" t="s">
        <v>5</v>
      </c>
      <c r="AI59" t="s">
        <v>5</v>
      </c>
      <c r="AJ59" t="s">
        <v>5</v>
      </c>
      <c r="AK59" t="s">
        <v>5</v>
      </c>
      <c r="AL59" t="s">
        <v>5</v>
      </c>
      <c r="AM59" t="s">
        <v>5</v>
      </c>
      <c r="AN59" t="s">
        <v>5</v>
      </c>
      <c r="AO59" t="s">
        <v>5</v>
      </c>
      <c r="AP59" t="s">
        <v>5</v>
      </c>
      <c r="AQ59" t="s">
        <v>5</v>
      </c>
      <c r="AR59" t="s">
        <v>5</v>
      </c>
      <c r="AS59" t="s">
        <v>5</v>
      </c>
      <c r="AT59" t="s">
        <v>5</v>
      </c>
      <c r="AU59" t="s">
        <v>5</v>
      </c>
      <c r="AV59" t="s">
        <v>5</v>
      </c>
      <c r="AW59">
        <f>AW58/AW56</f>
        <v>0.99999761639249418</v>
      </c>
      <c r="AX59">
        <f t="shared" ref="AX59:CB59" si="26">AX58/AX56</f>
        <v>1.1727607720054212</v>
      </c>
      <c r="AY59">
        <f t="shared" si="26"/>
        <v>1.7389415357266704</v>
      </c>
      <c r="AZ59">
        <f t="shared" si="26"/>
        <v>1.402041238918091</v>
      </c>
      <c r="BA59">
        <f t="shared" si="26"/>
        <v>2.2529452269522077</v>
      </c>
      <c r="BB59">
        <f t="shared" si="26"/>
        <v>1.9472437864088048</v>
      </c>
      <c r="BC59">
        <f t="shared" si="26"/>
        <v>1.1148946993147613</v>
      </c>
      <c r="BD59">
        <f t="shared" si="26"/>
        <v>1.5686065870713386</v>
      </c>
      <c r="BE59">
        <f t="shared" si="26"/>
        <v>-0.46302744745278163</v>
      </c>
      <c r="BF59">
        <f t="shared" si="26"/>
        <v>-1.152585734736312</v>
      </c>
      <c r="BG59">
        <f t="shared" si="26"/>
        <v>0.87791898799506263</v>
      </c>
      <c r="BH59">
        <f t="shared" si="26"/>
        <v>1.2300052665881638</v>
      </c>
      <c r="BI59">
        <f t="shared" si="26"/>
        <v>1.4958109605372576</v>
      </c>
      <c r="BJ59">
        <f t="shared" si="26"/>
        <v>1.9642269723694878</v>
      </c>
      <c r="BK59">
        <f t="shared" si="26"/>
        <v>1.9678640089386181</v>
      </c>
      <c r="BL59">
        <f t="shared" si="26"/>
        <v>-1.274632480901672</v>
      </c>
      <c r="BM59">
        <f t="shared" si="26"/>
        <v>1.1777749977633691</v>
      </c>
      <c r="BN59">
        <f t="shared" si="26"/>
        <v>0.94128816968349105</v>
      </c>
      <c r="BO59">
        <f t="shared" si="26"/>
        <v>1.0735255000073691</v>
      </c>
      <c r="BP59">
        <f t="shared" si="26"/>
        <v>1.8448346198955312</v>
      </c>
      <c r="BQ59">
        <f t="shared" si="26"/>
        <v>1.3538276333784902</v>
      </c>
      <c r="BR59">
        <f t="shared" si="26"/>
        <v>2.2386048319597651</v>
      </c>
      <c r="BS59">
        <f t="shared" si="26"/>
        <v>3.1557105846623674</v>
      </c>
      <c r="BT59">
        <f t="shared" si="26"/>
        <v>0.94827926927146988</v>
      </c>
      <c r="BU59">
        <f t="shared" si="26"/>
        <v>1.8124548480083691</v>
      </c>
      <c r="BV59">
        <f t="shared" si="26"/>
        <v>2.1720370590209579</v>
      </c>
      <c r="BW59">
        <f t="shared" si="26"/>
        <v>2.241338007856494</v>
      </c>
      <c r="BX59">
        <f t="shared" si="26"/>
        <v>-1.5561269648301019</v>
      </c>
      <c r="BY59">
        <f t="shared" si="26"/>
        <v>1.0061837895677168</v>
      </c>
      <c r="BZ59">
        <f t="shared" si="26"/>
        <v>2.0297918082849269</v>
      </c>
      <c r="CA59">
        <f t="shared" si="26"/>
        <v>4.3241694511342095</v>
      </c>
      <c r="CB59">
        <f t="shared" si="26"/>
        <v>2.7466919745912008</v>
      </c>
      <c r="CC59" t="s">
        <v>5</v>
      </c>
    </row>
    <row r="60" spans="1:81" x14ac:dyDescent="0.3">
      <c r="A60" t="s">
        <v>135</v>
      </c>
      <c r="B60" t="s">
        <v>136</v>
      </c>
      <c r="C60">
        <v>31.7</v>
      </c>
      <c r="D60">
        <v>35.200000000000003</v>
      </c>
      <c r="E60">
        <v>28.9</v>
      </c>
      <c r="F60">
        <v>42.5</v>
      </c>
      <c r="G60">
        <v>43.6</v>
      </c>
      <c r="H60">
        <v>39.4</v>
      </c>
      <c r="I60">
        <v>41.4</v>
      </c>
      <c r="J60">
        <v>38.799999999999997</v>
      </c>
      <c r="K60">
        <v>49.1</v>
      </c>
      <c r="L60">
        <v>49.8</v>
      </c>
      <c r="M60">
        <v>48.1</v>
      </c>
      <c r="N60">
        <v>42.5</v>
      </c>
      <c r="O60">
        <v>53.2</v>
      </c>
      <c r="P60">
        <v>50.7</v>
      </c>
      <c r="Q60">
        <v>50.6</v>
      </c>
      <c r="R60">
        <v>55.4</v>
      </c>
      <c r="S60">
        <v>60.3</v>
      </c>
      <c r="T60">
        <v>67</v>
      </c>
      <c r="U60">
        <v>78.400000000000006</v>
      </c>
      <c r="V60">
        <v>85.9</v>
      </c>
      <c r="W60">
        <v>82.8</v>
      </c>
      <c r="X60">
        <v>92.3</v>
      </c>
      <c r="Y60">
        <v>90.1</v>
      </c>
      <c r="Z60">
        <v>79.2</v>
      </c>
      <c r="AA60">
        <v>91.4</v>
      </c>
      <c r="AB60">
        <v>106.4</v>
      </c>
      <c r="AC60">
        <v>131.19999999999999</v>
      </c>
      <c r="AD60">
        <v>144.1</v>
      </c>
      <c r="AE60">
        <v>140.1</v>
      </c>
      <c r="AF60">
        <v>179.7</v>
      </c>
      <c r="AG60">
        <v>209.4</v>
      </c>
      <c r="AH60">
        <v>247.5</v>
      </c>
      <c r="AI60">
        <v>266.8</v>
      </c>
      <c r="AJ60">
        <v>246.9</v>
      </c>
      <c r="AK60">
        <v>245.3</v>
      </c>
      <c r="AL60">
        <v>197.6</v>
      </c>
      <c r="AM60">
        <v>227</v>
      </c>
      <c r="AN60">
        <v>261.10000000000002</v>
      </c>
      <c r="AO60">
        <v>250.1</v>
      </c>
      <c r="AP60">
        <v>225.9</v>
      </c>
      <c r="AQ60">
        <v>287.60000000000002</v>
      </c>
      <c r="AR60">
        <v>333.2</v>
      </c>
      <c r="AS60">
        <v>326.7</v>
      </c>
      <c r="AT60">
        <v>329.6</v>
      </c>
      <c r="AU60">
        <v>349</v>
      </c>
      <c r="AV60">
        <v>393.6</v>
      </c>
      <c r="AW60">
        <v>435.2</v>
      </c>
      <c r="AX60">
        <v>533.1</v>
      </c>
      <c r="AY60">
        <v>602.79999999999995</v>
      </c>
      <c r="AZ60">
        <v>650.79999999999995</v>
      </c>
      <c r="BA60">
        <v>709.5</v>
      </c>
      <c r="BB60">
        <v>652</v>
      </c>
      <c r="BC60">
        <v>676</v>
      </c>
      <c r="BD60">
        <v>640.79999999999995</v>
      </c>
      <c r="BE60">
        <v>548.70000000000005</v>
      </c>
      <c r="BF60">
        <v>650.1</v>
      </c>
      <c r="BG60">
        <v>831.7</v>
      </c>
      <c r="BH60">
        <v>1093.4000000000001</v>
      </c>
      <c r="BI60">
        <v>1480.5</v>
      </c>
      <c r="BJ60">
        <v>1653.9</v>
      </c>
      <c r="BK60">
        <v>1476.4</v>
      </c>
      <c r="BL60">
        <v>1048.5999999999999</v>
      </c>
      <c r="BM60">
        <v>1156.9000000000001</v>
      </c>
      <c r="BN60">
        <v>1492.9</v>
      </c>
      <c r="BO60">
        <v>1457.6</v>
      </c>
      <c r="BP60">
        <v>1810</v>
      </c>
      <c r="BQ60">
        <v>1821.3</v>
      </c>
      <c r="BR60">
        <v>1949.4</v>
      </c>
      <c r="BS60">
        <v>1842.3</v>
      </c>
      <c r="BT60">
        <v>1820</v>
      </c>
      <c r="BU60">
        <v>1796.2</v>
      </c>
      <c r="BV60">
        <v>1797</v>
      </c>
      <c r="BW60">
        <v>1842.5</v>
      </c>
      <c r="BX60">
        <v>2077.6999999999998</v>
      </c>
      <c r="BY60">
        <v>2966.6</v>
      </c>
      <c r="BZ60">
        <v>3157.9</v>
      </c>
      <c r="CA60">
        <v>3382.2</v>
      </c>
      <c r="CB60">
        <v>3721.6</v>
      </c>
      <c r="CC60">
        <v>3687.4</v>
      </c>
    </row>
    <row r="61" spans="1:81" x14ac:dyDescent="0.3">
      <c r="A61" t="s">
        <v>137</v>
      </c>
      <c r="B61" t="s">
        <v>138</v>
      </c>
      <c r="C61">
        <v>20.5</v>
      </c>
      <c r="D61">
        <v>23</v>
      </c>
      <c r="E61">
        <v>18.899999999999999</v>
      </c>
      <c r="F61">
        <v>24.8</v>
      </c>
      <c r="G61">
        <v>21.3</v>
      </c>
      <c r="H61">
        <v>20.3</v>
      </c>
      <c r="I61">
        <v>21.4</v>
      </c>
      <c r="J61">
        <v>21.5</v>
      </c>
      <c r="K61">
        <v>27.3</v>
      </c>
      <c r="L61">
        <v>28.2</v>
      </c>
      <c r="M61">
        <v>27.2</v>
      </c>
      <c r="N61">
        <v>24.1</v>
      </c>
      <c r="O61">
        <v>30.4</v>
      </c>
      <c r="P61">
        <v>28.8</v>
      </c>
      <c r="Q61">
        <v>28.4</v>
      </c>
      <c r="R61">
        <v>32.1</v>
      </c>
      <c r="S61">
        <v>34.799999999999997</v>
      </c>
      <c r="T61">
        <v>40.4</v>
      </c>
      <c r="U61">
        <v>48.6</v>
      </c>
      <c r="V61">
        <v>53.6</v>
      </c>
      <c r="W61">
        <v>51.8</v>
      </c>
      <c r="X61">
        <v>55.1</v>
      </c>
      <c r="Y61">
        <v>53.1</v>
      </c>
      <c r="Z61">
        <v>47.9</v>
      </c>
      <c r="AA61">
        <v>56.6</v>
      </c>
      <c r="AB61">
        <v>67.2</v>
      </c>
      <c r="AC61">
        <v>85.6</v>
      </c>
      <c r="AD61">
        <v>96.8</v>
      </c>
      <c r="AE61">
        <v>93.9</v>
      </c>
      <c r="AF61">
        <v>120.2</v>
      </c>
      <c r="AG61">
        <v>140.9</v>
      </c>
      <c r="AH61">
        <v>169.7</v>
      </c>
      <c r="AI61">
        <v>186</v>
      </c>
      <c r="AJ61">
        <v>171.4</v>
      </c>
      <c r="AK61">
        <v>175</v>
      </c>
      <c r="AL61">
        <v>146.30000000000001</v>
      </c>
      <c r="AM61">
        <v>160.5</v>
      </c>
      <c r="AN61">
        <v>179.6</v>
      </c>
      <c r="AO61">
        <v>168.5</v>
      </c>
      <c r="AP61">
        <v>134</v>
      </c>
      <c r="AQ61">
        <v>174.9</v>
      </c>
      <c r="AR61">
        <v>208.9</v>
      </c>
      <c r="AS61">
        <v>202.3</v>
      </c>
      <c r="AT61">
        <v>207.8</v>
      </c>
      <c r="AU61">
        <v>231.2</v>
      </c>
      <c r="AV61">
        <v>261.7</v>
      </c>
      <c r="AW61">
        <v>280.10000000000002</v>
      </c>
      <c r="AX61">
        <v>360.4</v>
      </c>
      <c r="AY61">
        <v>408.3</v>
      </c>
      <c r="AZ61">
        <v>439.5</v>
      </c>
      <c r="BA61">
        <v>484.7</v>
      </c>
      <c r="BB61">
        <v>430.2</v>
      </c>
      <c r="BC61">
        <v>448.6</v>
      </c>
      <c r="BD61">
        <v>407.3</v>
      </c>
      <c r="BE61">
        <v>378.6</v>
      </c>
      <c r="BF61">
        <v>489.4</v>
      </c>
      <c r="BG61">
        <v>617.9</v>
      </c>
      <c r="BH61">
        <v>814.9</v>
      </c>
      <c r="BI61">
        <v>1100.8</v>
      </c>
      <c r="BJ61">
        <v>1223.7</v>
      </c>
      <c r="BK61">
        <v>1084.5999999999999</v>
      </c>
      <c r="BL61">
        <v>792.6</v>
      </c>
      <c r="BM61">
        <v>953</v>
      </c>
      <c r="BN61">
        <v>1220.7</v>
      </c>
      <c r="BO61">
        <v>1176.9000000000001</v>
      </c>
      <c r="BP61">
        <v>1475.4</v>
      </c>
      <c r="BQ61">
        <v>1458.9</v>
      </c>
      <c r="BR61">
        <v>1542.5</v>
      </c>
      <c r="BS61">
        <v>1446.2</v>
      </c>
      <c r="BT61">
        <v>1444</v>
      </c>
      <c r="BU61">
        <v>1499.1</v>
      </c>
      <c r="BV61">
        <v>1499.6</v>
      </c>
      <c r="BW61">
        <v>1545.3</v>
      </c>
      <c r="BX61">
        <v>1766.6</v>
      </c>
      <c r="BY61">
        <v>2497.6999999999998</v>
      </c>
      <c r="BZ61">
        <v>2557.3000000000002</v>
      </c>
      <c r="CA61">
        <v>2769.2</v>
      </c>
      <c r="CB61">
        <v>3041.2</v>
      </c>
      <c r="CC61">
        <v>2992.2</v>
      </c>
    </row>
    <row r="62" spans="1:81" x14ac:dyDescent="0.3">
      <c r="A62" t="s">
        <v>139</v>
      </c>
      <c r="B62" t="s">
        <v>140</v>
      </c>
      <c r="C62">
        <v>14.8</v>
      </c>
      <c r="D62">
        <v>16.600000000000001</v>
      </c>
      <c r="E62">
        <v>12.3</v>
      </c>
      <c r="F62">
        <v>16.7</v>
      </c>
      <c r="G62">
        <v>13.7</v>
      </c>
      <c r="H62">
        <v>12.5</v>
      </c>
      <c r="I62">
        <v>13.3</v>
      </c>
      <c r="J62">
        <v>13.3</v>
      </c>
      <c r="K62">
        <v>18.100000000000001</v>
      </c>
      <c r="L62">
        <v>18.3</v>
      </c>
      <c r="M62">
        <v>16.8</v>
      </c>
      <c r="N62">
        <v>13.7</v>
      </c>
      <c r="O62">
        <v>18.8</v>
      </c>
      <c r="P62">
        <v>16.5</v>
      </c>
      <c r="Q62">
        <v>16.2</v>
      </c>
      <c r="R62">
        <v>19</v>
      </c>
      <c r="S62">
        <v>20.399999999999999</v>
      </c>
      <c r="T62">
        <v>23.8</v>
      </c>
      <c r="U62">
        <v>30.5</v>
      </c>
      <c r="V62">
        <v>34.1</v>
      </c>
      <c r="W62">
        <v>31.6</v>
      </c>
      <c r="X62">
        <v>32.5</v>
      </c>
      <c r="Y62">
        <v>29.7</v>
      </c>
      <c r="Z62">
        <v>24</v>
      </c>
      <c r="AA62">
        <v>32.9</v>
      </c>
      <c r="AB62">
        <v>42.1</v>
      </c>
      <c r="AC62">
        <v>58.2</v>
      </c>
      <c r="AD62">
        <v>67.8</v>
      </c>
      <c r="AE62">
        <v>62.1</v>
      </c>
      <c r="AF62">
        <v>84.3</v>
      </c>
      <c r="AG62">
        <v>101.2</v>
      </c>
      <c r="AH62">
        <v>123.1</v>
      </c>
      <c r="AI62">
        <v>135.1</v>
      </c>
      <c r="AJ62">
        <v>112.1</v>
      </c>
      <c r="AK62">
        <v>106.6</v>
      </c>
      <c r="AL62">
        <v>74.2</v>
      </c>
      <c r="AM62">
        <v>76.3</v>
      </c>
      <c r="AN62">
        <v>89.8</v>
      </c>
      <c r="AO62">
        <v>68.599999999999994</v>
      </c>
      <c r="AP62">
        <v>30.8</v>
      </c>
      <c r="AQ62">
        <v>71.7</v>
      </c>
      <c r="AR62">
        <v>95.3</v>
      </c>
      <c r="AS62">
        <v>54.6</v>
      </c>
      <c r="AT62">
        <v>39.200000000000003</v>
      </c>
      <c r="AU62">
        <v>53.4</v>
      </c>
      <c r="AV62">
        <v>83.2</v>
      </c>
      <c r="AW62">
        <v>79</v>
      </c>
      <c r="AX62">
        <v>140</v>
      </c>
      <c r="AY62">
        <v>157.6</v>
      </c>
      <c r="AZ62">
        <v>156</v>
      </c>
      <c r="BA62">
        <v>172</v>
      </c>
      <c r="BB62">
        <v>85.9</v>
      </c>
      <c r="BC62">
        <v>114.9</v>
      </c>
      <c r="BD62">
        <v>23.7</v>
      </c>
      <c r="BE62">
        <v>16.5</v>
      </c>
      <c r="BF62">
        <v>110</v>
      </c>
      <c r="BG62">
        <v>194.9</v>
      </c>
      <c r="BH62">
        <v>297.39999999999998</v>
      </c>
      <c r="BI62">
        <v>782.4</v>
      </c>
      <c r="BJ62">
        <v>585.79999999999995</v>
      </c>
      <c r="BK62">
        <v>406.7</v>
      </c>
      <c r="BL62">
        <v>131.80000000000001</v>
      </c>
      <c r="BM62">
        <v>436.4</v>
      </c>
      <c r="BN62">
        <v>706.1</v>
      </c>
      <c r="BO62">
        <v>543.79999999999995</v>
      </c>
      <c r="BP62">
        <v>710</v>
      </c>
      <c r="BQ62">
        <v>600</v>
      </c>
      <c r="BR62">
        <v>644.20000000000005</v>
      </c>
      <c r="BS62">
        <v>480.3</v>
      </c>
      <c r="BT62">
        <v>490.3</v>
      </c>
      <c r="BU62">
        <v>455.6</v>
      </c>
      <c r="BV62">
        <v>1080.5999999999999</v>
      </c>
      <c r="BW62">
        <v>607.5</v>
      </c>
      <c r="BX62">
        <v>599.20000000000005</v>
      </c>
      <c r="BY62">
        <v>953.2</v>
      </c>
      <c r="BZ62">
        <v>912.7</v>
      </c>
      <c r="CA62">
        <v>1028</v>
      </c>
      <c r="CB62">
        <v>1161.2</v>
      </c>
      <c r="CC62">
        <v>1285.4000000000001</v>
      </c>
    </row>
    <row r="63" spans="1:81" x14ac:dyDescent="0.3">
      <c r="A63" t="s">
        <v>141</v>
      </c>
      <c r="B63" t="s">
        <v>142</v>
      </c>
      <c r="C63">
        <v>-5.9</v>
      </c>
      <c r="D63">
        <v>-2.2000000000000002</v>
      </c>
      <c r="E63">
        <v>1.9</v>
      </c>
      <c r="F63">
        <v>-5</v>
      </c>
      <c r="G63">
        <v>-1.2</v>
      </c>
      <c r="H63">
        <v>1</v>
      </c>
      <c r="I63">
        <v>-1</v>
      </c>
      <c r="J63">
        <v>-0.3</v>
      </c>
      <c r="K63">
        <v>-1.7</v>
      </c>
      <c r="L63">
        <v>-2.7</v>
      </c>
      <c r="M63">
        <v>-1.5</v>
      </c>
      <c r="N63">
        <v>-0.3</v>
      </c>
      <c r="O63">
        <v>-0.3</v>
      </c>
      <c r="P63">
        <v>-0.2</v>
      </c>
      <c r="Q63">
        <v>0.3</v>
      </c>
      <c r="R63">
        <v>0</v>
      </c>
      <c r="S63">
        <v>0.1</v>
      </c>
      <c r="T63">
        <v>-0.5</v>
      </c>
      <c r="U63">
        <v>-1.2</v>
      </c>
      <c r="V63">
        <v>-2.1</v>
      </c>
      <c r="W63">
        <v>-1.6</v>
      </c>
      <c r="X63">
        <v>-3.7</v>
      </c>
      <c r="Y63">
        <v>-5.9</v>
      </c>
      <c r="Z63">
        <v>-6.6</v>
      </c>
      <c r="AA63">
        <v>-4.5999999999999996</v>
      </c>
      <c r="AB63">
        <v>-6.6</v>
      </c>
      <c r="AC63">
        <v>-19.600000000000001</v>
      </c>
      <c r="AD63">
        <v>-38.200000000000003</v>
      </c>
      <c r="AE63">
        <v>-10.5</v>
      </c>
      <c r="AF63">
        <v>-14.1</v>
      </c>
      <c r="AG63">
        <v>-15.7</v>
      </c>
      <c r="AH63">
        <v>-23.7</v>
      </c>
      <c r="AI63">
        <v>-40.1</v>
      </c>
      <c r="AJ63">
        <v>-42.1</v>
      </c>
      <c r="AK63">
        <v>-24.6</v>
      </c>
      <c r="AL63">
        <v>-7.5</v>
      </c>
      <c r="AM63">
        <v>-7.4</v>
      </c>
      <c r="AN63">
        <v>-4</v>
      </c>
      <c r="AO63">
        <v>0</v>
      </c>
      <c r="AP63">
        <v>7.1</v>
      </c>
      <c r="AQ63">
        <v>-16.2</v>
      </c>
      <c r="AR63">
        <v>-22.2</v>
      </c>
      <c r="AS63">
        <v>-16.3</v>
      </c>
      <c r="AT63">
        <v>-12.9</v>
      </c>
      <c r="AU63">
        <v>4.9000000000000004</v>
      </c>
      <c r="AV63">
        <v>-2.8</v>
      </c>
      <c r="AW63">
        <v>-4</v>
      </c>
      <c r="AX63">
        <v>-12.4</v>
      </c>
      <c r="AY63">
        <v>-18.3</v>
      </c>
      <c r="AZ63">
        <v>3.1</v>
      </c>
      <c r="BA63">
        <v>14.1</v>
      </c>
      <c r="BB63">
        <v>15.7</v>
      </c>
      <c r="BC63">
        <v>-4</v>
      </c>
      <c r="BD63">
        <v>-16.8</v>
      </c>
      <c r="BE63">
        <v>8</v>
      </c>
      <c r="BF63">
        <v>8.9</v>
      </c>
      <c r="BG63">
        <v>-14.5</v>
      </c>
      <c r="BH63">
        <v>-40.200000000000003</v>
      </c>
      <c r="BI63">
        <v>-36</v>
      </c>
      <c r="BJ63">
        <v>-31.9</v>
      </c>
      <c r="BK63">
        <v>-43.6</v>
      </c>
      <c r="BL63">
        <v>-34.799999999999997</v>
      </c>
      <c r="BM63">
        <v>2.6</v>
      </c>
      <c r="BN63">
        <v>-47.6</v>
      </c>
      <c r="BO63">
        <v>-68</v>
      </c>
      <c r="BP63">
        <v>-11.4</v>
      </c>
      <c r="BQ63">
        <v>13.9</v>
      </c>
      <c r="BR63">
        <v>1.8</v>
      </c>
      <c r="BS63">
        <v>57.9</v>
      </c>
      <c r="BT63">
        <v>5.2</v>
      </c>
      <c r="BU63">
        <v>-47.6</v>
      </c>
      <c r="BV63">
        <v>-51</v>
      </c>
      <c r="BW63">
        <v>0.5</v>
      </c>
      <c r="BX63">
        <v>-19.100000000000001</v>
      </c>
      <c r="BY63">
        <v>-256.39999999999998</v>
      </c>
      <c r="BZ63">
        <v>-161.5</v>
      </c>
      <c r="CA63">
        <v>33</v>
      </c>
      <c r="CB63">
        <v>-8.9</v>
      </c>
      <c r="CC63">
        <v>-56.8</v>
      </c>
    </row>
    <row r="64" spans="1:81" x14ac:dyDescent="0.3">
      <c r="A64" t="s">
        <v>143</v>
      </c>
      <c r="B64" t="s">
        <v>144</v>
      </c>
      <c r="C64">
        <v>-2.6</v>
      </c>
      <c r="D64">
        <v>-3</v>
      </c>
      <c r="E64">
        <v>-2.8</v>
      </c>
      <c r="F64">
        <v>-2.8</v>
      </c>
      <c r="G64">
        <v>-3</v>
      </c>
      <c r="H64">
        <v>-2.6</v>
      </c>
      <c r="I64">
        <v>-1.9</v>
      </c>
      <c r="J64">
        <v>-1</v>
      </c>
      <c r="K64">
        <v>0.5</v>
      </c>
      <c r="L64">
        <v>-0.3</v>
      </c>
      <c r="M64">
        <v>-0.5</v>
      </c>
      <c r="N64">
        <v>-0.9</v>
      </c>
      <c r="O64">
        <v>-0.2</v>
      </c>
      <c r="P64">
        <v>1</v>
      </c>
      <c r="Q64">
        <v>1.8</v>
      </c>
      <c r="R64">
        <v>4.8</v>
      </c>
      <c r="S64">
        <v>6</v>
      </c>
      <c r="T64">
        <v>6.8</v>
      </c>
      <c r="U64">
        <v>7.4</v>
      </c>
      <c r="V64">
        <v>7.8</v>
      </c>
      <c r="W64">
        <v>7.8</v>
      </c>
      <c r="X64">
        <v>7.5</v>
      </c>
      <c r="Y64">
        <v>7.6</v>
      </c>
      <c r="Z64">
        <v>6.5</v>
      </c>
      <c r="AA64">
        <v>6</v>
      </c>
      <c r="AB64">
        <v>7.9</v>
      </c>
      <c r="AC64">
        <v>6.8</v>
      </c>
      <c r="AD64">
        <v>2.4</v>
      </c>
      <c r="AE64">
        <v>-5.4</v>
      </c>
      <c r="AF64">
        <v>-7.8</v>
      </c>
      <c r="AG64">
        <v>-7</v>
      </c>
      <c r="AH64">
        <v>-8.1</v>
      </c>
      <c r="AI64">
        <v>-12</v>
      </c>
      <c r="AJ64">
        <v>-17.100000000000001</v>
      </c>
      <c r="AK64">
        <v>-4.5</v>
      </c>
      <c r="AL64">
        <v>5</v>
      </c>
      <c r="AM64">
        <v>23.3</v>
      </c>
      <c r="AN64">
        <v>43.6</v>
      </c>
      <c r="AO64">
        <v>64.8</v>
      </c>
      <c r="AP64">
        <v>51.1</v>
      </c>
      <c r="AQ64">
        <v>51.4</v>
      </c>
      <c r="AR64">
        <v>48.3</v>
      </c>
      <c r="AS64">
        <v>41.2</v>
      </c>
      <c r="AT64">
        <v>26.6</v>
      </c>
      <c r="AU64">
        <v>18.3</v>
      </c>
      <c r="AV64">
        <v>17.399999999999999</v>
      </c>
      <c r="AW64">
        <v>22.6</v>
      </c>
      <c r="AX64">
        <v>35.5</v>
      </c>
      <c r="AY64">
        <v>39.200000000000003</v>
      </c>
      <c r="AZ64">
        <v>47.7</v>
      </c>
      <c r="BA64">
        <v>58.7</v>
      </c>
      <c r="BB64">
        <v>64.599999999999994</v>
      </c>
      <c r="BC64">
        <v>73</v>
      </c>
      <c r="BD64">
        <v>56.8</v>
      </c>
      <c r="BE64">
        <v>61.6</v>
      </c>
      <c r="BF64">
        <v>114.6</v>
      </c>
      <c r="BG64">
        <v>101</v>
      </c>
      <c r="BH64">
        <v>72.2</v>
      </c>
      <c r="BI64">
        <v>-140.1</v>
      </c>
      <c r="BJ64">
        <v>-165.6</v>
      </c>
      <c r="BK64">
        <v>-174.7</v>
      </c>
      <c r="BL64">
        <v>-58.3</v>
      </c>
      <c r="BM64">
        <v>-82.6</v>
      </c>
      <c r="BN64">
        <v>-56.6</v>
      </c>
      <c r="BO64">
        <v>60.2</v>
      </c>
      <c r="BP64">
        <v>-146.19999999999999</v>
      </c>
      <c r="BQ64">
        <v>-152.9</v>
      </c>
      <c r="BR64">
        <v>-143.30000000000001</v>
      </c>
      <c r="BS64">
        <v>-122.3</v>
      </c>
      <c r="BT64">
        <v>-100.9</v>
      </c>
      <c r="BU64">
        <v>-22.3</v>
      </c>
      <c r="BV64">
        <v>98.6</v>
      </c>
      <c r="BW64">
        <v>95.3</v>
      </c>
      <c r="BX64">
        <v>-92.3</v>
      </c>
      <c r="BY64">
        <v>-12.4</v>
      </c>
      <c r="BZ64">
        <v>-83.3</v>
      </c>
      <c r="CA64">
        <v>-270.89999999999998</v>
      </c>
      <c r="CB64">
        <v>-368.5</v>
      </c>
      <c r="CC64">
        <v>-79.7</v>
      </c>
    </row>
    <row r="65" spans="1:82" x14ac:dyDescent="0.3">
      <c r="A65" t="s">
        <v>5</v>
      </c>
      <c r="B65" t="s">
        <v>145</v>
      </c>
      <c r="C65" t="s">
        <v>5</v>
      </c>
      <c r="D65" t="s">
        <v>5</v>
      </c>
      <c r="E65" t="s">
        <v>5</v>
      </c>
      <c r="F65" t="s">
        <v>5</v>
      </c>
      <c r="G65" t="s">
        <v>5</v>
      </c>
      <c r="H65" t="s">
        <v>5</v>
      </c>
      <c r="I65" t="s">
        <v>5</v>
      </c>
      <c r="J65" t="s">
        <v>5</v>
      </c>
      <c r="K65" t="s">
        <v>5</v>
      </c>
      <c r="L65" t="s">
        <v>5</v>
      </c>
      <c r="M65" t="s">
        <v>5</v>
      </c>
      <c r="N65" t="s">
        <v>5</v>
      </c>
      <c r="O65" t="s">
        <v>5</v>
      </c>
      <c r="P65" t="s">
        <v>5</v>
      </c>
      <c r="Q65" t="s">
        <v>5</v>
      </c>
      <c r="R65" t="s">
        <v>5</v>
      </c>
      <c r="S65" t="s">
        <v>5</v>
      </c>
      <c r="T65" t="s">
        <v>5</v>
      </c>
      <c r="U65" t="s">
        <v>5</v>
      </c>
      <c r="V65" t="s">
        <v>5</v>
      </c>
      <c r="W65" t="s">
        <v>5</v>
      </c>
      <c r="X65" t="s">
        <v>5</v>
      </c>
      <c r="Y65" t="s">
        <v>5</v>
      </c>
      <c r="Z65" t="s">
        <v>5</v>
      </c>
      <c r="AA65" t="s">
        <v>5</v>
      </c>
      <c r="AB65" t="s">
        <v>5</v>
      </c>
      <c r="AC65" t="s">
        <v>5</v>
      </c>
      <c r="AD65" t="s">
        <v>5</v>
      </c>
      <c r="AE65" t="s">
        <v>5</v>
      </c>
      <c r="AF65" t="s">
        <v>5</v>
      </c>
      <c r="AG65" t="s">
        <v>5</v>
      </c>
      <c r="AH65" t="s">
        <v>5</v>
      </c>
      <c r="AI65" t="s">
        <v>5</v>
      </c>
      <c r="AJ65" t="s">
        <v>5</v>
      </c>
      <c r="AK65" t="s">
        <v>5</v>
      </c>
      <c r="AL65" t="s">
        <v>5</v>
      </c>
      <c r="AM65" t="s">
        <v>5</v>
      </c>
      <c r="AN65" t="s">
        <v>5</v>
      </c>
      <c r="AO65" t="s">
        <v>5</v>
      </c>
      <c r="AP65" t="s">
        <v>5</v>
      </c>
      <c r="AQ65" t="s">
        <v>5</v>
      </c>
      <c r="AR65" t="s">
        <v>5</v>
      </c>
      <c r="AS65" t="s">
        <v>5</v>
      </c>
      <c r="AT65" t="s">
        <v>5</v>
      </c>
      <c r="AU65" t="s">
        <v>5</v>
      </c>
      <c r="AV65" t="s">
        <v>5</v>
      </c>
      <c r="AW65" t="s">
        <v>5</v>
      </c>
      <c r="AX65" t="s">
        <v>5</v>
      </c>
      <c r="AY65" t="s">
        <v>5</v>
      </c>
      <c r="AZ65" t="s">
        <v>5</v>
      </c>
      <c r="BA65" t="s">
        <v>5</v>
      </c>
      <c r="BB65" t="s">
        <v>5</v>
      </c>
      <c r="BC65" t="s">
        <v>5</v>
      </c>
      <c r="BD65" t="s">
        <v>5</v>
      </c>
      <c r="BE65" t="s">
        <v>5</v>
      </c>
      <c r="BF65" t="s">
        <v>5</v>
      </c>
      <c r="BG65" t="s">
        <v>5</v>
      </c>
      <c r="BH65" t="s">
        <v>5</v>
      </c>
      <c r="BI65" t="s">
        <v>5</v>
      </c>
      <c r="BJ65" t="s">
        <v>5</v>
      </c>
      <c r="BK65" t="s">
        <v>5</v>
      </c>
      <c r="BL65" t="s">
        <v>5</v>
      </c>
      <c r="BM65" t="s">
        <v>5</v>
      </c>
      <c r="BN65" t="s">
        <v>5</v>
      </c>
      <c r="BO65" t="s">
        <v>5</v>
      </c>
      <c r="BP65" t="s">
        <v>5</v>
      </c>
      <c r="BQ65" t="s">
        <v>5</v>
      </c>
      <c r="BR65" t="s">
        <v>5</v>
      </c>
      <c r="BS65" t="s">
        <v>5</v>
      </c>
      <c r="BT65" t="s">
        <v>5</v>
      </c>
      <c r="BU65" t="s">
        <v>5</v>
      </c>
      <c r="BV65" t="s">
        <v>5</v>
      </c>
      <c r="BW65" t="s">
        <v>5</v>
      </c>
      <c r="BX65" t="s">
        <v>5</v>
      </c>
      <c r="BY65" t="s">
        <v>5</v>
      </c>
      <c r="BZ65" t="s">
        <v>5</v>
      </c>
      <c r="CA65" t="s">
        <v>5</v>
      </c>
      <c r="CB65" t="s">
        <v>5</v>
      </c>
      <c r="CC65" t="s">
        <v>5</v>
      </c>
    </row>
    <row r="66" spans="1:82" x14ac:dyDescent="0.3">
      <c r="A66" t="s">
        <v>146</v>
      </c>
      <c r="B66" t="s">
        <v>136</v>
      </c>
      <c r="C66">
        <v>29.7</v>
      </c>
      <c r="D66">
        <v>32.5</v>
      </c>
      <c r="E66">
        <v>25.6</v>
      </c>
      <c r="F66">
        <v>39.200000000000003</v>
      </c>
      <c r="G66">
        <v>39.9</v>
      </c>
      <c r="H66">
        <v>35</v>
      </c>
      <c r="I66">
        <v>36.5</v>
      </c>
      <c r="J66">
        <v>33.700000000000003</v>
      </c>
      <c r="K66">
        <v>43.8</v>
      </c>
      <c r="L66">
        <v>44.1</v>
      </c>
      <c r="M66">
        <v>42.1</v>
      </c>
      <c r="N66">
        <v>36.1</v>
      </c>
      <c r="O66">
        <v>45.6</v>
      </c>
      <c r="P66">
        <v>42.3</v>
      </c>
      <c r="Q66">
        <v>42.3</v>
      </c>
      <c r="R66">
        <v>46.8</v>
      </c>
      <c r="S66">
        <v>52</v>
      </c>
      <c r="T66">
        <v>58.2</v>
      </c>
      <c r="U66">
        <v>69.099999999999994</v>
      </c>
      <c r="V66">
        <v>75.099999999999994</v>
      </c>
      <c r="W66">
        <v>71.599999999999994</v>
      </c>
      <c r="X66">
        <v>79.400000000000006</v>
      </c>
      <c r="Y66">
        <v>76.400000000000006</v>
      </c>
      <c r="Z66">
        <v>63.7</v>
      </c>
      <c r="AA66">
        <v>73.5</v>
      </c>
      <c r="AB66">
        <v>86.9</v>
      </c>
      <c r="AC66">
        <v>110.1</v>
      </c>
      <c r="AD66">
        <v>123.3</v>
      </c>
      <c r="AE66">
        <v>119.7</v>
      </c>
      <c r="AF66">
        <v>154.1</v>
      </c>
      <c r="AG66">
        <v>176.8</v>
      </c>
      <c r="AH66">
        <v>206.8</v>
      </c>
      <c r="AI66">
        <v>224.8</v>
      </c>
      <c r="AJ66">
        <v>212</v>
      </c>
      <c r="AK66">
        <v>216.6</v>
      </c>
      <c r="AL66">
        <v>172.5</v>
      </c>
      <c r="AM66">
        <v>192.6</v>
      </c>
      <c r="AN66">
        <v>227</v>
      </c>
      <c r="AO66">
        <v>205</v>
      </c>
      <c r="AP66">
        <v>170.4</v>
      </c>
      <c r="AQ66">
        <v>222.5</v>
      </c>
      <c r="AR66">
        <v>264.5</v>
      </c>
      <c r="AS66">
        <v>244</v>
      </c>
      <c r="AT66">
        <v>238.3</v>
      </c>
      <c r="AU66">
        <v>232.4</v>
      </c>
      <c r="AV66">
        <v>257.10000000000002</v>
      </c>
      <c r="AW66">
        <v>309.10000000000002</v>
      </c>
      <c r="AX66">
        <v>397.9</v>
      </c>
      <c r="AY66">
        <v>452</v>
      </c>
      <c r="AZ66">
        <v>488.9</v>
      </c>
      <c r="BA66">
        <v>527.1</v>
      </c>
      <c r="BB66">
        <v>486.4</v>
      </c>
      <c r="BC66">
        <v>489.6</v>
      </c>
      <c r="BD66">
        <v>451.2</v>
      </c>
      <c r="BE66">
        <v>325</v>
      </c>
      <c r="BF66">
        <v>369.7</v>
      </c>
      <c r="BG66">
        <v>513.79999999999995</v>
      </c>
      <c r="BH66">
        <v>725.1</v>
      </c>
      <c r="BI66">
        <v>1044.4000000000001</v>
      </c>
      <c r="BJ66">
        <v>1210.5999999999999</v>
      </c>
      <c r="BK66">
        <v>1130.5999999999999</v>
      </c>
      <c r="BL66">
        <v>910.2</v>
      </c>
      <c r="BM66">
        <v>767.4</v>
      </c>
      <c r="BN66">
        <v>1055.4000000000001</v>
      </c>
      <c r="BO66">
        <v>1043.4000000000001</v>
      </c>
      <c r="BP66">
        <v>1291</v>
      </c>
      <c r="BQ66">
        <v>1340.6</v>
      </c>
      <c r="BR66">
        <v>1413.2</v>
      </c>
      <c r="BS66">
        <v>1329.9</v>
      </c>
      <c r="BT66">
        <v>1308.3</v>
      </c>
      <c r="BU66">
        <v>1304.5999999999999</v>
      </c>
      <c r="BV66">
        <v>1318.1</v>
      </c>
      <c r="BW66">
        <v>1267.4000000000001</v>
      </c>
      <c r="BX66">
        <v>1541.8</v>
      </c>
      <c r="BY66">
        <v>2322.6999999999998</v>
      </c>
      <c r="BZ66">
        <v>2475.6999999999998</v>
      </c>
      <c r="CA66">
        <v>2704.1</v>
      </c>
      <c r="CB66">
        <v>2920.2</v>
      </c>
      <c r="CC66">
        <v>2784.2</v>
      </c>
    </row>
    <row r="67" spans="1:82" x14ac:dyDescent="0.3">
      <c r="A67" t="s">
        <v>147</v>
      </c>
      <c r="B67" t="s">
        <v>138</v>
      </c>
      <c r="C67">
        <v>18.899999999999999</v>
      </c>
      <c r="D67">
        <v>20.8</v>
      </c>
      <c r="E67">
        <v>16.399999999999999</v>
      </c>
      <c r="F67">
        <v>22.4</v>
      </c>
      <c r="G67">
        <v>18.8</v>
      </c>
      <c r="H67">
        <v>17.3</v>
      </c>
      <c r="I67">
        <v>18.100000000000001</v>
      </c>
      <c r="J67">
        <v>18.2</v>
      </c>
      <c r="K67">
        <v>23.6</v>
      </c>
      <c r="L67">
        <v>24.2</v>
      </c>
      <c r="M67">
        <v>23.1</v>
      </c>
      <c r="N67">
        <v>20</v>
      </c>
      <c r="O67">
        <v>24.9</v>
      </c>
      <c r="P67">
        <v>23.1</v>
      </c>
      <c r="Q67">
        <v>22.8</v>
      </c>
      <c r="R67">
        <v>26.2</v>
      </c>
      <c r="S67">
        <v>29.3</v>
      </c>
      <c r="T67">
        <v>34.299999999999997</v>
      </c>
      <c r="U67">
        <v>42</v>
      </c>
      <c r="V67">
        <v>45.6</v>
      </c>
      <c r="W67">
        <v>43.8</v>
      </c>
      <c r="X67">
        <v>45.8</v>
      </c>
      <c r="Y67">
        <v>43.1</v>
      </c>
      <c r="Z67">
        <v>36.4</v>
      </c>
      <c r="AA67">
        <v>43.5</v>
      </c>
      <c r="AB67">
        <v>53.1</v>
      </c>
      <c r="AC67">
        <v>69.7</v>
      </c>
      <c r="AD67">
        <v>80.400000000000006</v>
      </c>
      <c r="AE67">
        <v>77.8</v>
      </c>
      <c r="AF67">
        <v>100.6</v>
      </c>
      <c r="AG67">
        <v>116.2</v>
      </c>
      <c r="AH67">
        <v>139.19999999999999</v>
      </c>
      <c r="AI67">
        <v>154.1</v>
      </c>
      <c r="AJ67">
        <v>143.80000000000001</v>
      </c>
      <c r="AK67">
        <v>150.69999999999999</v>
      </c>
      <c r="AL67">
        <v>123.8</v>
      </c>
      <c r="AM67">
        <v>130.9</v>
      </c>
      <c r="AN67">
        <v>151</v>
      </c>
      <c r="AO67">
        <v>134</v>
      </c>
      <c r="AP67">
        <v>94.1</v>
      </c>
      <c r="AQ67">
        <v>128.19999999999999</v>
      </c>
      <c r="AR67">
        <v>160.5</v>
      </c>
      <c r="AS67">
        <v>142.80000000000001</v>
      </c>
      <c r="AT67">
        <v>139.9</v>
      </c>
      <c r="AU67">
        <v>143.80000000000001</v>
      </c>
      <c r="AV67">
        <v>162.6</v>
      </c>
      <c r="AW67">
        <v>201.1</v>
      </c>
      <c r="AX67">
        <v>265.5</v>
      </c>
      <c r="AY67">
        <v>311.7</v>
      </c>
      <c r="AZ67">
        <v>336</v>
      </c>
      <c r="BA67">
        <v>365.7</v>
      </c>
      <c r="BB67">
        <v>327.7</v>
      </c>
      <c r="BC67">
        <v>323.10000000000002</v>
      </c>
      <c r="BD67">
        <v>286.10000000000002</v>
      </c>
      <c r="BE67">
        <v>218.8</v>
      </c>
      <c r="BF67">
        <v>278.60000000000002</v>
      </c>
      <c r="BG67">
        <v>387.3</v>
      </c>
      <c r="BH67">
        <v>545.9</v>
      </c>
      <c r="BI67">
        <v>781.9</v>
      </c>
      <c r="BJ67">
        <v>914.5</v>
      </c>
      <c r="BK67">
        <v>853</v>
      </c>
      <c r="BL67">
        <v>703</v>
      </c>
      <c r="BM67">
        <v>605.9</v>
      </c>
      <c r="BN67">
        <v>851.6</v>
      </c>
      <c r="BO67">
        <v>834.2</v>
      </c>
      <c r="BP67">
        <v>1045.2</v>
      </c>
      <c r="BQ67">
        <v>1076.7</v>
      </c>
      <c r="BR67">
        <v>1122.5999999999999</v>
      </c>
      <c r="BS67">
        <v>1046</v>
      </c>
      <c r="BT67">
        <v>1046.2</v>
      </c>
      <c r="BU67">
        <v>1090.8</v>
      </c>
      <c r="BV67">
        <v>1105.2</v>
      </c>
      <c r="BW67">
        <v>1070.5999999999999</v>
      </c>
      <c r="BX67">
        <v>1329.8</v>
      </c>
      <c r="BY67">
        <v>1978.9</v>
      </c>
      <c r="BZ67">
        <v>2003.9</v>
      </c>
      <c r="CA67">
        <v>2217.3000000000002</v>
      </c>
      <c r="CB67">
        <v>2380</v>
      </c>
      <c r="CC67">
        <v>2247.3000000000002</v>
      </c>
    </row>
    <row r="68" spans="1:82" x14ac:dyDescent="0.3">
      <c r="A68" t="s">
        <v>148</v>
      </c>
      <c r="B68" t="s">
        <v>142</v>
      </c>
      <c r="C68">
        <v>-5.9</v>
      </c>
      <c r="D68">
        <v>-2.2000000000000002</v>
      </c>
      <c r="E68">
        <v>1.9</v>
      </c>
      <c r="F68">
        <v>-5</v>
      </c>
      <c r="G68">
        <v>-1.2</v>
      </c>
      <c r="H68">
        <v>1</v>
      </c>
      <c r="I68">
        <v>-1</v>
      </c>
      <c r="J68">
        <v>-0.3</v>
      </c>
      <c r="K68">
        <v>-1.7</v>
      </c>
      <c r="L68">
        <v>-2.7</v>
      </c>
      <c r="M68">
        <v>-1.5</v>
      </c>
      <c r="N68">
        <v>-0.3</v>
      </c>
      <c r="O68">
        <v>-0.3</v>
      </c>
      <c r="P68">
        <v>-0.2</v>
      </c>
      <c r="Q68">
        <v>0.3</v>
      </c>
      <c r="R68">
        <v>0</v>
      </c>
      <c r="S68">
        <v>0.1</v>
      </c>
      <c r="T68">
        <v>-0.5</v>
      </c>
      <c r="U68">
        <v>-1.2</v>
      </c>
      <c r="V68">
        <v>-2.1</v>
      </c>
      <c r="W68">
        <v>-1.6</v>
      </c>
      <c r="X68">
        <v>-3.7</v>
      </c>
      <c r="Y68">
        <v>-5.9</v>
      </c>
      <c r="Z68">
        <v>-6.6</v>
      </c>
      <c r="AA68">
        <v>-4.5999999999999996</v>
      </c>
      <c r="AB68">
        <v>-6.6</v>
      </c>
      <c r="AC68">
        <v>-19.600000000000001</v>
      </c>
      <c r="AD68">
        <v>-38.200000000000003</v>
      </c>
      <c r="AE68">
        <v>-10.5</v>
      </c>
      <c r="AF68">
        <v>-14.1</v>
      </c>
      <c r="AG68">
        <v>-15.7</v>
      </c>
      <c r="AH68">
        <v>-23.7</v>
      </c>
      <c r="AI68">
        <v>-40.1</v>
      </c>
      <c r="AJ68">
        <v>-42.1</v>
      </c>
      <c r="AK68">
        <v>-24.6</v>
      </c>
      <c r="AL68">
        <v>-7.5</v>
      </c>
      <c r="AM68">
        <v>-7.4</v>
      </c>
      <c r="AN68">
        <v>-4</v>
      </c>
      <c r="AO68">
        <v>0</v>
      </c>
      <c r="AP68">
        <v>7.1</v>
      </c>
      <c r="AQ68">
        <v>-16.2</v>
      </c>
      <c r="AR68">
        <v>-22.2</v>
      </c>
      <c r="AS68">
        <v>-16.3</v>
      </c>
      <c r="AT68">
        <v>-12.9</v>
      </c>
      <c r="AU68">
        <v>4.9000000000000004</v>
      </c>
      <c r="AV68">
        <v>-2.8</v>
      </c>
      <c r="AW68">
        <v>-4</v>
      </c>
      <c r="AX68">
        <v>-12.4</v>
      </c>
      <c r="AY68">
        <v>-18.3</v>
      </c>
      <c r="AZ68">
        <v>3.1</v>
      </c>
      <c r="BA68">
        <v>14.1</v>
      </c>
      <c r="BB68">
        <v>15.7</v>
      </c>
      <c r="BC68">
        <v>-4</v>
      </c>
      <c r="BD68">
        <v>-16.8</v>
      </c>
      <c r="BE68">
        <v>8</v>
      </c>
      <c r="BF68">
        <v>8.9</v>
      </c>
      <c r="BG68">
        <v>-14.5</v>
      </c>
      <c r="BH68">
        <v>-40.200000000000003</v>
      </c>
      <c r="BI68">
        <v>-36</v>
      </c>
      <c r="BJ68">
        <v>-31.9</v>
      </c>
      <c r="BK68">
        <v>-43.6</v>
      </c>
      <c r="BL68">
        <v>-34.799999999999997</v>
      </c>
      <c r="BM68">
        <v>2.6</v>
      </c>
      <c r="BN68">
        <v>-47.6</v>
      </c>
      <c r="BO68">
        <v>-68</v>
      </c>
      <c r="BP68">
        <v>-11.4</v>
      </c>
      <c r="BQ68">
        <v>13.9</v>
      </c>
      <c r="BR68">
        <v>1.8</v>
      </c>
      <c r="BS68">
        <v>57.9</v>
      </c>
      <c r="BT68">
        <v>5.2</v>
      </c>
      <c r="BU68">
        <v>-47.6</v>
      </c>
      <c r="BV68">
        <v>-51</v>
      </c>
      <c r="BW68">
        <v>0.5</v>
      </c>
      <c r="BX68">
        <v>-19.100000000000001</v>
      </c>
      <c r="BY68">
        <v>-256.39999999999998</v>
      </c>
      <c r="BZ68">
        <v>-161.5</v>
      </c>
      <c r="CA68">
        <v>33</v>
      </c>
      <c r="CB68">
        <v>-8.9</v>
      </c>
      <c r="CC68">
        <v>-56.8</v>
      </c>
    </row>
    <row r="69" spans="1:82" x14ac:dyDescent="0.3">
      <c r="A69" t="s">
        <v>149</v>
      </c>
      <c r="B69" t="s">
        <v>144</v>
      </c>
      <c r="C69">
        <v>-2.4</v>
      </c>
      <c r="D69">
        <v>-2.7</v>
      </c>
      <c r="E69">
        <v>-2.6</v>
      </c>
      <c r="F69">
        <v>-2.5</v>
      </c>
      <c r="G69">
        <v>-2.7</v>
      </c>
      <c r="H69">
        <v>-2.2999999999999998</v>
      </c>
      <c r="I69">
        <v>-1.6</v>
      </c>
      <c r="J69">
        <v>-0.7</v>
      </c>
      <c r="K69">
        <v>0.7</v>
      </c>
      <c r="L69">
        <v>0</v>
      </c>
      <c r="M69">
        <v>-0.2</v>
      </c>
      <c r="N69">
        <v>-0.6</v>
      </c>
      <c r="O69">
        <v>0.2</v>
      </c>
      <c r="P69">
        <v>1.2</v>
      </c>
      <c r="Q69">
        <v>2</v>
      </c>
      <c r="R69">
        <v>4.9000000000000004</v>
      </c>
      <c r="S69">
        <v>6.2</v>
      </c>
      <c r="T69">
        <v>6.8</v>
      </c>
      <c r="U69">
        <v>7.6</v>
      </c>
      <c r="V69">
        <v>8.1</v>
      </c>
      <c r="W69">
        <v>8</v>
      </c>
      <c r="X69">
        <v>7.6</v>
      </c>
      <c r="Y69">
        <v>7.8</v>
      </c>
      <c r="Z69">
        <v>6.7</v>
      </c>
      <c r="AA69">
        <v>6.2</v>
      </c>
      <c r="AB69">
        <v>8</v>
      </c>
      <c r="AC69">
        <v>6.7</v>
      </c>
      <c r="AD69">
        <v>2.4</v>
      </c>
      <c r="AE69">
        <v>-4.9000000000000004</v>
      </c>
      <c r="AF69">
        <v>-6.9</v>
      </c>
      <c r="AG69">
        <v>-5.9</v>
      </c>
      <c r="AH69">
        <v>-7.3</v>
      </c>
      <c r="AI69">
        <v>-10.6</v>
      </c>
      <c r="AJ69">
        <v>-14.2</v>
      </c>
      <c r="AK69">
        <v>-2.1</v>
      </c>
      <c r="AL69">
        <v>8.1999999999999993</v>
      </c>
      <c r="AM69">
        <v>25.4</v>
      </c>
      <c r="AN69">
        <v>45.9</v>
      </c>
      <c r="AO69">
        <v>66</v>
      </c>
      <c r="AP69">
        <v>52.8</v>
      </c>
      <c r="AQ69">
        <v>53.1</v>
      </c>
      <c r="AR69">
        <v>51.7</v>
      </c>
      <c r="AS69">
        <v>46.4</v>
      </c>
      <c r="AT69">
        <v>37</v>
      </c>
      <c r="AU69">
        <v>30.7</v>
      </c>
      <c r="AV69">
        <v>32.799999999999997</v>
      </c>
      <c r="AW69">
        <v>36.6</v>
      </c>
      <c r="AX69">
        <v>47.8</v>
      </c>
      <c r="AY69">
        <v>47.1</v>
      </c>
      <c r="AZ69">
        <v>53.5</v>
      </c>
      <c r="BA69">
        <v>55.7</v>
      </c>
      <c r="BB69">
        <v>59.8</v>
      </c>
      <c r="BC69">
        <v>65.099999999999994</v>
      </c>
      <c r="BD69">
        <v>50.1</v>
      </c>
      <c r="BE69">
        <v>52.5</v>
      </c>
      <c r="BF69">
        <v>100.1</v>
      </c>
      <c r="BG69">
        <v>95</v>
      </c>
      <c r="BH69">
        <v>78.900000000000006</v>
      </c>
      <c r="BI69">
        <v>-105.1</v>
      </c>
      <c r="BJ69">
        <v>-132.4</v>
      </c>
      <c r="BK69">
        <v>-136.19999999999999</v>
      </c>
      <c r="BL69">
        <v>-30.1</v>
      </c>
      <c r="BM69">
        <v>-46</v>
      </c>
      <c r="BN69">
        <v>-24.7</v>
      </c>
      <c r="BO69">
        <v>87</v>
      </c>
      <c r="BP69">
        <v>-97.1</v>
      </c>
      <c r="BQ69">
        <v>-105.5</v>
      </c>
      <c r="BR69">
        <v>-96.5</v>
      </c>
      <c r="BS69">
        <v>-73.2</v>
      </c>
      <c r="BT69">
        <v>-58.9</v>
      </c>
      <c r="BU69">
        <v>6.7</v>
      </c>
      <c r="BV69">
        <v>112</v>
      </c>
      <c r="BW69">
        <v>131.6</v>
      </c>
      <c r="BX69">
        <v>-25.3</v>
      </c>
      <c r="BY69">
        <v>40.299999999999997</v>
      </c>
      <c r="BZ69">
        <v>-4.4000000000000004</v>
      </c>
      <c r="CA69">
        <v>-176.1</v>
      </c>
      <c r="CB69">
        <v>-264.3</v>
      </c>
      <c r="CC69">
        <v>6.4</v>
      </c>
    </row>
    <row r="70" spans="1:82" x14ac:dyDescent="0.3">
      <c r="A70" t="s">
        <v>5</v>
      </c>
      <c r="B70" t="s">
        <v>150</v>
      </c>
      <c r="C70" t="s">
        <v>5</v>
      </c>
      <c r="D70" t="s">
        <v>5</v>
      </c>
      <c r="E70" t="s">
        <v>5</v>
      </c>
      <c r="F70" t="s">
        <v>5</v>
      </c>
      <c r="G70" t="s">
        <v>5</v>
      </c>
      <c r="H70" t="s">
        <v>5</v>
      </c>
      <c r="I70" t="s">
        <v>5</v>
      </c>
      <c r="J70" t="s">
        <v>5</v>
      </c>
      <c r="K70" t="s">
        <v>5</v>
      </c>
      <c r="L70" t="s">
        <v>5</v>
      </c>
      <c r="M70" t="s">
        <v>5</v>
      </c>
      <c r="N70" t="s">
        <v>5</v>
      </c>
      <c r="O70" t="s">
        <v>5</v>
      </c>
      <c r="P70" t="s">
        <v>5</v>
      </c>
      <c r="Q70" t="s">
        <v>5</v>
      </c>
      <c r="R70" t="s">
        <v>5</v>
      </c>
      <c r="S70" t="s">
        <v>5</v>
      </c>
      <c r="T70" t="s">
        <v>5</v>
      </c>
      <c r="U70" t="s">
        <v>5</v>
      </c>
      <c r="V70" t="s">
        <v>5</v>
      </c>
      <c r="W70" t="s">
        <v>5</v>
      </c>
      <c r="X70" t="s">
        <v>5</v>
      </c>
      <c r="Y70" t="s">
        <v>5</v>
      </c>
      <c r="Z70" t="s">
        <v>5</v>
      </c>
      <c r="AA70" t="s">
        <v>5</v>
      </c>
      <c r="AB70" t="s">
        <v>5</v>
      </c>
      <c r="AC70" t="s">
        <v>5</v>
      </c>
      <c r="AD70" t="s">
        <v>5</v>
      </c>
      <c r="AE70" t="s">
        <v>5</v>
      </c>
      <c r="AF70" t="s">
        <v>5</v>
      </c>
      <c r="AG70" t="s">
        <v>5</v>
      </c>
      <c r="AH70" t="s">
        <v>5</v>
      </c>
      <c r="AI70" t="s">
        <v>5</v>
      </c>
      <c r="AJ70" t="s">
        <v>5</v>
      </c>
      <c r="AK70" t="s">
        <v>5</v>
      </c>
      <c r="AL70" t="s">
        <v>5</v>
      </c>
      <c r="AM70" t="s">
        <v>5</v>
      </c>
      <c r="AN70" t="s">
        <v>5</v>
      </c>
      <c r="AO70" t="s">
        <v>5</v>
      </c>
      <c r="AP70" t="s">
        <v>5</v>
      </c>
      <c r="AQ70" t="s">
        <v>5</v>
      </c>
      <c r="AR70" t="s">
        <v>5</v>
      </c>
      <c r="AS70" t="s">
        <v>5</v>
      </c>
      <c r="AT70" t="s">
        <v>5</v>
      </c>
      <c r="AU70" t="s">
        <v>5</v>
      </c>
      <c r="AV70" t="s">
        <v>5</v>
      </c>
      <c r="AW70" t="s">
        <v>5</v>
      </c>
      <c r="AX70" t="s">
        <v>5</v>
      </c>
      <c r="AY70" t="s">
        <v>5</v>
      </c>
      <c r="AZ70" t="s">
        <v>5</v>
      </c>
      <c r="BA70" t="s">
        <v>5</v>
      </c>
      <c r="BB70" t="s">
        <v>5</v>
      </c>
      <c r="BC70" t="s">
        <v>5</v>
      </c>
      <c r="BD70" t="s">
        <v>5</v>
      </c>
      <c r="BE70" t="s">
        <v>5</v>
      </c>
      <c r="BF70" t="s">
        <v>5</v>
      </c>
      <c r="BG70" t="s">
        <v>5</v>
      </c>
      <c r="BH70" t="s">
        <v>5</v>
      </c>
      <c r="BI70" t="s">
        <v>5</v>
      </c>
      <c r="BJ70" t="s">
        <v>5</v>
      </c>
      <c r="BK70" t="s">
        <v>5</v>
      </c>
      <c r="BL70" t="s">
        <v>5</v>
      </c>
      <c r="BM70" t="s">
        <v>5</v>
      </c>
      <c r="BN70" t="s">
        <v>5</v>
      </c>
      <c r="BO70" t="s">
        <v>5</v>
      </c>
      <c r="BP70" t="s">
        <v>5</v>
      </c>
      <c r="BQ70" t="s">
        <v>5</v>
      </c>
      <c r="BR70" t="s">
        <v>5</v>
      </c>
      <c r="BS70" t="s">
        <v>5</v>
      </c>
      <c r="BT70" t="s">
        <v>5</v>
      </c>
      <c r="BU70" t="s">
        <v>5</v>
      </c>
      <c r="BV70" t="s">
        <v>5</v>
      </c>
      <c r="BW70" t="s">
        <v>5</v>
      </c>
      <c r="BX70" t="s">
        <v>5</v>
      </c>
      <c r="BY70" t="s">
        <v>5</v>
      </c>
      <c r="BZ70" t="s">
        <v>5</v>
      </c>
      <c r="CA70" t="s">
        <v>5</v>
      </c>
      <c r="CB70" t="s">
        <v>5</v>
      </c>
      <c r="CC70" t="s">
        <v>5</v>
      </c>
    </row>
    <row r="71" spans="1:82" x14ac:dyDescent="0.3">
      <c r="A71" t="s">
        <v>151</v>
      </c>
      <c r="B71" s="2" t="s">
        <v>152</v>
      </c>
      <c r="C71" s="2">
        <v>703.9</v>
      </c>
      <c r="D71" s="2">
        <v>758.6</v>
      </c>
      <c r="E71" s="2">
        <v>751.6</v>
      </c>
      <c r="F71" s="2">
        <v>848.9</v>
      </c>
      <c r="G71" s="2">
        <v>896.3</v>
      </c>
      <c r="H71" s="2">
        <v>930.4</v>
      </c>
      <c r="I71" s="2">
        <v>999.2</v>
      </c>
      <c r="J71" s="2">
        <v>989.3</v>
      </c>
      <c r="K71" s="2">
        <v>1107.8</v>
      </c>
      <c r="L71" s="2">
        <v>1146.0999999999999</v>
      </c>
      <c r="M71" s="2">
        <v>1161.5</v>
      </c>
      <c r="N71" s="2">
        <v>1117.5</v>
      </c>
      <c r="O71" s="2">
        <v>1243.3</v>
      </c>
      <c r="P71" s="2">
        <v>1285.5</v>
      </c>
      <c r="Q71" s="2">
        <v>1316.2</v>
      </c>
      <c r="R71" s="2">
        <v>1427.8</v>
      </c>
      <c r="S71" s="2">
        <v>1515.7</v>
      </c>
      <c r="T71" s="2">
        <v>1622</v>
      </c>
      <c r="U71" s="2">
        <v>1758.3</v>
      </c>
      <c r="V71" s="2">
        <v>1888.2</v>
      </c>
      <c r="W71" s="2">
        <v>1942.2</v>
      </c>
      <c r="X71" s="2">
        <v>2068.3000000000002</v>
      </c>
      <c r="Y71" s="2">
        <v>2151</v>
      </c>
      <c r="Z71" s="2">
        <v>2132.1999999999998</v>
      </c>
      <c r="AA71" s="2">
        <v>2216.3000000000002</v>
      </c>
      <c r="AB71" s="2">
        <v>2384</v>
      </c>
      <c r="AC71" s="2">
        <v>2529.3000000000002</v>
      </c>
      <c r="AD71" s="2">
        <v>2491.1999999999998</v>
      </c>
      <c r="AE71" s="2">
        <v>2456.6999999999998</v>
      </c>
      <c r="AF71" s="2">
        <v>2657.9</v>
      </c>
      <c r="AG71" s="2">
        <v>2854.5</v>
      </c>
      <c r="AH71" s="2">
        <v>3038.7</v>
      </c>
      <c r="AI71" s="2">
        <v>3119</v>
      </c>
      <c r="AJ71" s="2">
        <v>3140.1</v>
      </c>
      <c r="AK71" s="2">
        <v>3283.9</v>
      </c>
      <c r="AL71" s="2">
        <v>3253.9</v>
      </c>
      <c r="AM71" s="2">
        <v>3415.2</v>
      </c>
      <c r="AN71" s="2">
        <v>3757.2</v>
      </c>
      <c r="AO71" s="2">
        <v>3937.6</v>
      </c>
      <c r="AP71" s="2">
        <v>4071.2</v>
      </c>
      <c r="AQ71" s="2">
        <v>4287.7</v>
      </c>
      <c r="AR71" s="2">
        <v>4545.2</v>
      </c>
      <c r="AS71" s="2">
        <v>4636.1000000000004</v>
      </c>
      <c r="AT71" s="2">
        <v>4719.1000000000004</v>
      </c>
      <c r="AU71" s="2">
        <v>4702.6000000000004</v>
      </c>
      <c r="AV71" s="2">
        <v>4884</v>
      </c>
      <c r="AW71" s="2">
        <v>5048</v>
      </c>
      <c r="AX71" s="2">
        <v>5373.9</v>
      </c>
      <c r="AY71" s="2">
        <v>5619.4</v>
      </c>
      <c r="AZ71" s="2">
        <v>5924.1</v>
      </c>
      <c r="BA71" s="2">
        <v>6322.9</v>
      </c>
      <c r="BB71" s="2">
        <v>6667.7</v>
      </c>
      <c r="BC71" s="2">
        <v>7003.6</v>
      </c>
      <c r="BD71" s="2">
        <v>7340.2</v>
      </c>
      <c r="BE71" s="2">
        <v>7164.3</v>
      </c>
      <c r="BF71" s="2">
        <v>7237.9</v>
      </c>
      <c r="BG71" s="2">
        <v>7402.5</v>
      </c>
      <c r="BH71" s="2">
        <v>7768.7</v>
      </c>
      <c r="BI71" s="2">
        <v>8055.9</v>
      </c>
      <c r="BJ71" s="2">
        <v>8367.2000000000007</v>
      </c>
      <c r="BK71" s="2">
        <v>8463.5</v>
      </c>
      <c r="BL71" s="2">
        <v>8373.7000000000007</v>
      </c>
      <c r="BM71" s="2">
        <v>7780.5</v>
      </c>
      <c r="BN71" s="2">
        <v>8118.7</v>
      </c>
      <c r="BO71" s="2">
        <v>8339.2000000000007</v>
      </c>
      <c r="BP71" s="2">
        <v>8648.6</v>
      </c>
      <c r="BQ71" s="2">
        <v>8855.1</v>
      </c>
      <c r="BR71" s="2">
        <v>9155.7000000000007</v>
      </c>
      <c r="BS71" s="2">
        <v>9453.7000000000007</v>
      </c>
      <c r="BT71" s="2">
        <v>9514.2999999999993</v>
      </c>
      <c r="BU71" s="2">
        <v>9771.4</v>
      </c>
      <c r="BV71" s="2">
        <v>10136.299999999999</v>
      </c>
      <c r="BW71" s="2">
        <v>10406.5</v>
      </c>
      <c r="BX71" s="2">
        <v>9979.5</v>
      </c>
      <c r="BY71" s="2">
        <v>10945.1</v>
      </c>
      <c r="BZ71" s="2">
        <v>11350.8</v>
      </c>
      <c r="CA71" s="2">
        <v>11550.3</v>
      </c>
      <c r="CB71" s="2">
        <v>11864.2</v>
      </c>
      <c r="CC71" s="2">
        <v>12229.6</v>
      </c>
    </row>
    <row r="72" spans="1:82" x14ac:dyDescent="0.3">
      <c r="A72" t="s">
        <v>153</v>
      </c>
      <c r="B72" t="s">
        <v>154</v>
      </c>
      <c r="C72">
        <v>62</v>
      </c>
      <c r="D72">
        <v>66.8</v>
      </c>
      <c r="E72">
        <v>70.3</v>
      </c>
      <c r="F72">
        <v>73.3</v>
      </c>
      <c r="G72">
        <v>76.5</v>
      </c>
      <c r="H72">
        <v>79.599999999999994</v>
      </c>
      <c r="I72">
        <v>83.8</v>
      </c>
      <c r="J72">
        <v>88.1</v>
      </c>
      <c r="K72">
        <v>92.5</v>
      </c>
      <c r="L72">
        <v>97.6</v>
      </c>
      <c r="M72">
        <v>103</v>
      </c>
      <c r="N72">
        <v>108.7</v>
      </c>
      <c r="O72">
        <v>111.7</v>
      </c>
      <c r="P72">
        <v>114.4</v>
      </c>
      <c r="Q72">
        <v>118.8</v>
      </c>
      <c r="R72">
        <v>123.8</v>
      </c>
      <c r="S72">
        <v>129.9</v>
      </c>
      <c r="T72">
        <v>136.69999999999999</v>
      </c>
      <c r="U72">
        <v>145.80000000000001</v>
      </c>
      <c r="V72">
        <v>157.4</v>
      </c>
      <c r="W72">
        <v>169.1</v>
      </c>
      <c r="X72">
        <v>180.5</v>
      </c>
      <c r="Y72">
        <v>192.9</v>
      </c>
      <c r="Z72">
        <v>203.8</v>
      </c>
      <c r="AA72">
        <v>212.9</v>
      </c>
      <c r="AB72">
        <v>223.4</v>
      </c>
      <c r="AC72">
        <v>239.1</v>
      </c>
      <c r="AD72">
        <v>252.4</v>
      </c>
      <c r="AE72">
        <v>261.8</v>
      </c>
      <c r="AF72">
        <v>270.3</v>
      </c>
      <c r="AG72">
        <v>282.60000000000002</v>
      </c>
      <c r="AH72">
        <v>297.5</v>
      </c>
      <c r="AI72">
        <v>314.89999999999998</v>
      </c>
      <c r="AJ72">
        <v>331.4</v>
      </c>
      <c r="AK72">
        <v>346.5</v>
      </c>
      <c r="AL72">
        <v>362.7</v>
      </c>
      <c r="AM72">
        <v>375.6</v>
      </c>
      <c r="AN72">
        <v>392</v>
      </c>
      <c r="AO72">
        <v>414.9</v>
      </c>
      <c r="AP72">
        <v>434.5</v>
      </c>
      <c r="AQ72">
        <v>452.9</v>
      </c>
      <c r="AR72">
        <v>469.7</v>
      </c>
      <c r="AS72">
        <v>486</v>
      </c>
      <c r="AT72">
        <v>503.5</v>
      </c>
      <c r="AU72">
        <v>518.9</v>
      </c>
      <c r="AV72">
        <v>533.6</v>
      </c>
      <c r="AW72">
        <v>553.4</v>
      </c>
      <c r="AX72">
        <v>578.9</v>
      </c>
      <c r="AY72">
        <v>612.29999999999995</v>
      </c>
      <c r="AZ72">
        <v>650.9</v>
      </c>
      <c r="BA72">
        <v>697.4</v>
      </c>
      <c r="BB72">
        <v>749.5</v>
      </c>
      <c r="BC72">
        <v>805.5</v>
      </c>
      <c r="BD72">
        <v>866.1</v>
      </c>
      <c r="BE72">
        <v>916.4</v>
      </c>
      <c r="BF72">
        <v>947.6</v>
      </c>
      <c r="BG72">
        <v>967.7</v>
      </c>
      <c r="BH72">
        <v>993.5</v>
      </c>
      <c r="BI72">
        <v>1028.3</v>
      </c>
      <c r="BJ72">
        <v>1072.2</v>
      </c>
      <c r="BK72">
        <v>1118.0999999999999</v>
      </c>
      <c r="BL72">
        <v>1157.7</v>
      </c>
      <c r="BM72">
        <v>1176.5999999999999</v>
      </c>
      <c r="BN72">
        <v>1188.7</v>
      </c>
      <c r="BO72">
        <v>1218.4000000000001</v>
      </c>
      <c r="BP72">
        <v>1259.9000000000001</v>
      </c>
      <c r="BQ72">
        <v>1304.8</v>
      </c>
      <c r="BR72">
        <v>1354.8</v>
      </c>
      <c r="BS72">
        <v>1406.4</v>
      </c>
      <c r="BT72">
        <v>1456.1</v>
      </c>
      <c r="BU72">
        <v>1509.4</v>
      </c>
      <c r="BV72">
        <v>1572.5</v>
      </c>
      <c r="BW72">
        <v>1636.7</v>
      </c>
      <c r="BX72">
        <v>1686.2</v>
      </c>
      <c r="BY72">
        <v>1739.1</v>
      </c>
      <c r="BZ72">
        <v>1810.7</v>
      </c>
      <c r="CA72">
        <v>1888.8</v>
      </c>
      <c r="CB72">
        <v>1964.1</v>
      </c>
      <c r="CC72">
        <v>2054.9</v>
      </c>
    </row>
    <row r="73" spans="1:82" x14ac:dyDescent="0.3">
      <c r="A73" t="s">
        <v>155</v>
      </c>
      <c r="B73" t="s">
        <v>156</v>
      </c>
      <c r="C73">
        <v>641.9</v>
      </c>
      <c r="D73">
        <v>691.8</v>
      </c>
      <c r="E73">
        <v>681.3</v>
      </c>
      <c r="F73">
        <v>775.6</v>
      </c>
      <c r="G73">
        <v>819.8</v>
      </c>
      <c r="H73">
        <v>850.7</v>
      </c>
      <c r="I73">
        <v>915.4</v>
      </c>
      <c r="J73">
        <v>901.2</v>
      </c>
      <c r="K73">
        <v>1015.3</v>
      </c>
      <c r="L73">
        <v>1048.5</v>
      </c>
      <c r="M73">
        <v>1058.5</v>
      </c>
      <c r="N73">
        <v>1008.8</v>
      </c>
      <c r="O73">
        <v>1131.5999999999999</v>
      </c>
      <c r="P73">
        <v>1171.0999999999999</v>
      </c>
      <c r="Q73">
        <v>1197.4000000000001</v>
      </c>
      <c r="R73">
        <v>1304</v>
      </c>
      <c r="S73">
        <v>1385.9</v>
      </c>
      <c r="T73">
        <v>1485.4</v>
      </c>
      <c r="U73">
        <v>1612.5</v>
      </c>
      <c r="V73">
        <v>1730.7</v>
      </c>
      <c r="W73">
        <v>1773.1</v>
      </c>
      <c r="X73">
        <v>1887.7</v>
      </c>
      <c r="Y73">
        <v>1958.1</v>
      </c>
      <c r="Z73">
        <v>1928.4</v>
      </c>
      <c r="AA73">
        <v>2003.4</v>
      </c>
      <c r="AB73">
        <v>2160.6</v>
      </c>
      <c r="AC73">
        <v>2290.1999999999998</v>
      </c>
      <c r="AD73">
        <v>2238.8000000000002</v>
      </c>
      <c r="AE73">
        <v>2194.8000000000002</v>
      </c>
      <c r="AF73">
        <v>2387.5</v>
      </c>
      <c r="AG73">
        <v>2571.9</v>
      </c>
      <c r="AH73">
        <v>2741.2</v>
      </c>
      <c r="AI73">
        <v>2804.1</v>
      </c>
      <c r="AJ73">
        <v>2808.7</v>
      </c>
      <c r="AK73">
        <v>2937.3</v>
      </c>
      <c r="AL73">
        <v>2891.2</v>
      </c>
      <c r="AM73">
        <v>3039.7</v>
      </c>
      <c r="AN73">
        <v>3365.2</v>
      </c>
      <c r="AO73">
        <v>3522.7</v>
      </c>
      <c r="AP73">
        <v>3636.7</v>
      </c>
      <c r="AQ73">
        <v>3834.8</v>
      </c>
      <c r="AR73">
        <v>4075.5</v>
      </c>
      <c r="AS73">
        <v>4150.1000000000004</v>
      </c>
      <c r="AT73">
        <v>4215.6000000000004</v>
      </c>
      <c r="AU73">
        <v>4183.8</v>
      </c>
      <c r="AV73">
        <v>4350.5</v>
      </c>
      <c r="AW73">
        <v>4494.5</v>
      </c>
      <c r="AX73">
        <v>4795</v>
      </c>
      <c r="AY73">
        <v>5007.1000000000004</v>
      </c>
      <c r="AZ73">
        <v>5273.3</v>
      </c>
      <c r="BA73">
        <v>5625.4</v>
      </c>
      <c r="BB73">
        <v>5918.2</v>
      </c>
      <c r="BC73">
        <v>6198.2</v>
      </c>
      <c r="BD73">
        <v>6474.1</v>
      </c>
      <c r="BE73">
        <v>6247.8</v>
      </c>
      <c r="BF73">
        <v>6290.3</v>
      </c>
      <c r="BG73">
        <v>6434.8</v>
      </c>
      <c r="BH73">
        <v>6775.3</v>
      </c>
      <c r="BI73">
        <v>7027.6</v>
      </c>
      <c r="BJ73">
        <v>7295</v>
      </c>
      <c r="BK73">
        <v>7345.4</v>
      </c>
      <c r="BL73">
        <v>7216</v>
      </c>
      <c r="BM73">
        <v>6603.9</v>
      </c>
      <c r="BN73">
        <v>6930.1</v>
      </c>
      <c r="BO73">
        <v>7120.8</v>
      </c>
      <c r="BP73">
        <v>7388.7</v>
      </c>
      <c r="BQ73">
        <v>7550.3</v>
      </c>
      <c r="BR73">
        <v>7800.9</v>
      </c>
      <c r="BS73">
        <v>8047.3</v>
      </c>
      <c r="BT73">
        <v>8058.2</v>
      </c>
      <c r="BU73">
        <v>8262</v>
      </c>
      <c r="BV73">
        <v>8563.7999999999993</v>
      </c>
      <c r="BW73">
        <v>8769.7999999999993</v>
      </c>
      <c r="BX73">
        <v>8293.4</v>
      </c>
      <c r="BY73">
        <v>9206</v>
      </c>
      <c r="BZ73">
        <v>9540.1</v>
      </c>
      <c r="CA73">
        <v>9661.6</v>
      </c>
      <c r="CB73">
        <v>9900.1</v>
      </c>
      <c r="CC73">
        <v>10174.700000000001</v>
      </c>
    </row>
    <row r="74" spans="1:82" ht="15.6" x14ac:dyDescent="0.4">
      <c r="A74" s="19" t="s">
        <v>157</v>
      </c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</row>
    <row r="75" spans="1:82" x14ac:dyDescent="0.3">
      <c r="A75" s="20" t="s">
        <v>158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</row>
    <row r="76" spans="1:82" x14ac:dyDescent="0.3">
      <c r="A76" s="20" t="s">
        <v>159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</row>
    <row r="77" spans="1:82" x14ac:dyDescent="0.3">
      <c r="A77" s="20" t="s">
        <v>160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</row>
    <row r="78" spans="1:82" x14ac:dyDescent="0.3">
      <c r="A78" s="20" t="s">
        <v>161</v>
      </c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</row>
    <row r="79" spans="1:82" x14ac:dyDescent="0.3">
      <c r="A79" s="20" t="s">
        <v>162</v>
      </c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</row>
    <row r="80" spans="1:82" x14ac:dyDescent="0.3">
      <c r="A80" s="20" t="s">
        <v>163</v>
      </c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</row>
  </sheetData>
  <mergeCells count="11">
    <mergeCell ref="A80:CD80"/>
    <mergeCell ref="A75:CD75"/>
    <mergeCell ref="A76:CD76"/>
    <mergeCell ref="A77:CD77"/>
    <mergeCell ref="A78:CD78"/>
    <mergeCell ref="A79:CD79"/>
    <mergeCell ref="A1:CC1"/>
    <mergeCell ref="A2:CC2"/>
    <mergeCell ref="A3:CC3"/>
    <mergeCell ref="A4:CC4"/>
    <mergeCell ref="A74:CD7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HILLEL FRIDMAN</cp:lastModifiedBy>
  <dcterms:created xsi:type="dcterms:W3CDTF">2026-06-13T19:59:38Z</dcterms:created>
  <dcterms:modified xsi:type="dcterms:W3CDTF">2026-06-14T09:53:20Z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2.8.0</vt:lpwstr>
  </property>
</Properties>
</file>