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5-3/"/>
    </mc:Choice>
  </mc:AlternateContent>
  <xr:revisionPtr revIDLastSave="124" documentId="8_{F2BB6B10-ECE0-4B02-9D45-90E2619288DF}" xr6:coauthVersionLast="47" xr6:coauthVersionMax="47" xr10:uidLastSave="{E76F7A8C-E5DE-4037-B103-3F234F45AAB8}"/>
  <bookViews>
    <workbookView xWindow="-108" yWindow="-108" windowWidth="23256" windowHeight="12456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9" i="1" l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E69" i="1"/>
  <c r="CF69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CE66" i="1"/>
  <c r="CF66" i="1"/>
  <c r="C66" i="1"/>
  <c r="BY89" i="1"/>
  <c r="BZ89" i="1"/>
  <c r="CA89" i="1"/>
  <c r="CB89" i="1"/>
  <c r="CC89" i="1"/>
  <c r="CD89" i="1"/>
  <c r="CE89" i="1"/>
  <c r="CF89" i="1"/>
  <c r="BN92" i="1"/>
  <c r="BR92" i="1"/>
  <c r="BV92" i="1"/>
  <c r="BZ92" i="1"/>
  <c r="CD92" i="1"/>
  <c r="BL91" i="1"/>
  <c r="BL92" i="1" s="1"/>
  <c r="BM91" i="1"/>
  <c r="BM92" i="1" s="1"/>
  <c r="BN91" i="1"/>
  <c r="BO91" i="1"/>
  <c r="BO92" i="1" s="1"/>
  <c r="BP91" i="1"/>
  <c r="BP92" i="1" s="1"/>
  <c r="BQ91" i="1"/>
  <c r="BQ92" i="1" s="1"/>
  <c r="BR91" i="1"/>
  <c r="BS91" i="1"/>
  <c r="BS92" i="1" s="1"/>
  <c r="BT91" i="1"/>
  <c r="BT92" i="1" s="1"/>
  <c r="BU91" i="1"/>
  <c r="BU92" i="1" s="1"/>
  <c r="BV91" i="1"/>
  <c r="BW91" i="1"/>
  <c r="BW92" i="1" s="1"/>
  <c r="BX91" i="1"/>
  <c r="BX92" i="1" s="1"/>
  <c r="BY91" i="1"/>
  <c r="BY92" i="1" s="1"/>
  <c r="BZ91" i="1"/>
  <c r="CA91" i="1"/>
  <c r="CA92" i="1" s="1"/>
  <c r="CB91" i="1"/>
  <c r="CB92" i="1" s="1"/>
  <c r="CC91" i="1"/>
  <c r="CC92" i="1" s="1"/>
  <c r="CD91" i="1"/>
  <c r="CE91" i="1"/>
  <c r="CE92" i="1" s="1"/>
  <c r="CF91" i="1"/>
  <c r="CF92" i="1" s="1"/>
  <c r="BK91" i="1"/>
  <c r="BK92" i="1" s="1"/>
  <c r="CF80" i="1"/>
  <c r="CF79" i="1"/>
  <c r="CF78" i="1"/>
  <c r="CF74" i="1"/>
  <c r="CF71" i="1"/>
  <c r="CF60" i="1"/>
  <c r="CF67" i="1" s="1"/>
  <c r="CF59" i="1"/>
  <c r="CF63" i="1" s="1"/>
  <c r="CF57" i="1"/>
  <c r="CF81" i="1" s="1"/>
  <c r="CF82" i="1" s="1"/>
  <c r="CF55" i="1"/>
  <c r="CA87" i="1"/>
  <c r="CB87" i="1"/>
  <c r="CC87" i="1"/>
  <c r="CD87" i="1"/>
  <c r="CE87" i="1"/>
  <c r="CH47" i="1"/>
  <c r="CH46" i="1" s="1"/>
  <c r="CE80" i="1"/>
  <c r="CE79" i="1"/>
  <c r="CE78" i="1"/>
  <c r="CE74" i="1"/>
  <c r="CE71" i="1"/>
  <c r="CE63" i="1"/>
  <c r="CE84" i="1" s="1"/>
  <c r="CE60" i="1"/>
  <c r="CE67" i="1" s="1"/>
  <c r="CE83" i="1" s="1"/>
  <c r="CE59" i="1"/>
  <c r="CE86" i="1" s="1"/>
  <c r="CE57" i="1"/>
  <c r="CE58" i="1" s="1"/>
  <c r="CE55" i="1"/>
  <c r="CF58" i="1" l="1"/>
  <c r="CE70" i="1"/>
  <c r="CF70" i="1"/>
  <c r="CF65" i="1"/>
  <c r="CF84" i="1"/>
  <c r="CF73" i="1"/>
  <c r="CF83" i="1"/>
  <c r="CE88" i="1"/>
  <c r="CF86" i="1"/>
  <c r="CE81" i="1"/>
  <c r="CE82" i="1" s="1"/>
  <c r="CE85" i="1"/>
  <c r="CE73" i="1"/>
  <c r="CE65" i="1"/>
  <c r="CE68" i="1" s="1"/>
  <c r="CD80" i="1"/>
  <c r="CD79" i="1"/>
  <c r="CD78" i="1"/>
  <c r="CD74" i="1"/>
  <c r="CD71" i="1"/>
  <c r="CD60" i="1"/>
  <c r="CD59" i="1"/>
  <c r="CD86" i="1" s="1"/>
  <c r="CD57" i="1"/>
  <c r="CD55" i="1"/>
  <c r="D91" i="1"/>
  <c r="D92" i="1" s="1"/>
  <c r="E91" i="1"/>
  <c r="E92" i="1" s="1"/>
  <c r="F91" i="1"/>
  <c r="F92" i="1" s="1"/>
  <c r="G91" i="1"/>
  <c r="G92" i="1" s="1"/>
  <c r="H91" i="1"/>
  <c r="H92" i="1" s="1"/>
  <c r="I91" i="1"/>
  <c r="I92" i="1" s="1"/>
  <c r="J91" i="1"/>
  <c r="J92" i="1" s="1"/>
  <c r="K91" i="1"/>
  <c r="K92" i="1" s="1"/>
  <c r="L91" i="1"/>
  <c r="L92" i="1" s="1"/>
  <c r="M91" i="1"/>
  <c r="M92" i="1" s="1"/>
  <c r="N91" i="1"/>
  <c r="N92" i="1" s="1"/>
  <c r="O91" i="1"/>
  <c r="O92" i="1" s="1"/>
  <c r="P91" i="1"/>
  <c r="P92" i="1" s="1"/>
  <c r="Q91" i="1"/>
  <c r="Q92" i="1" s="1"/>
  <c r="R91" i="1"/>
  <c r="R92" i="1" s="1"/>
  <c r="S91" i="1"/>
  <c r="S92" i="1" s="1"/>
  <c r="T91" i="1"/>
  <c r="T92" i="1" s="1"/>
  <c r="U91" i="1"/>
  <c r="U92" i="1" s="1"/>
  <c r="V91" i="1"/>
  <c r="V92" i="1" s="1"/>
  <c r="W91" i="1"/>
  <c r="W92" i="1" s="1"/>
  <c r="X91" i="1"/>
  <c r="X92" i="1" s="1"/>
  <c r="Y91" i="1"/>
  <c r="Y92" i="1" s="1"/>
  <c r="Z91" i="1"/>
  <c r="Z92" i="1" s="1"/>
  <c r="AA91" i="1"/>
  <c r="AA92" i="1" s="1"/>
  <c r="AB91" i="1"/>
  <c r="AB92" i="1" s="1"/>
  <c r="AC91" i="1"/>
  <c r="AC92" i="1" s="1"/>
  <c r="AD91" i="1"/>
  <c r="AD92" i="1" s="1"/>
  <c r="AE91" i="1"/>
  <c r="AE92" i="1" s="1"/>
  <c r="AF91" i="1"/>
  <c r="AF92" i="1" s="1"/>
  <c r="AG91" i="1"/>
  <c r="AG92" i="1" s="1"/>
  <c r="AH91" i="1"/>
  <c r="AH92" i="1" s="1"/>
  <c r="AI91" i="1"/>
  <c r="AI92" i="1" s="1"/>
  <c r="AJ91" i="1"/>
  <c r="AJ92" i="1" s="1"/>
  <c r="AK91" i="1"/>
  <c r="AK92" i="1" s="1"/>
  <c r="AL91" i="1"/>
  <c r="AL92" i="1" s="1"/>
  <c r="AM91" i="1"/>
  <c r="AM92" i="1" s="1"/>
  <c r="AN91" i="1"/>
  <c r="AN92" i="1" s="1"/>
  <c r="AO91" i="1"/>
  <c r="AO92" i="1" s="1"/>
  <c r="AP91" i="1"/>
  <c r="AP92" i="1" s="1"/>
  <c r="AQ91" i="1"/>
  <c r="AQ92" i="1" s="1"/>
  <c r="AR91" i="1"/>
  <c r="AR92" i="1" s="1"/>
  <c r="AS91" i="1"/>
  <c r="AS92" i="1" s="1"/>
  <c r="AT91" i="1"/>
  <c r="AT92" i="1" s="1"/>
  <c r="AU91" i="1"/>
  <c r="AU92" i="1" s="1"/>
  <c r="AV91" i="1"/>
  <c r="AV92" i="1" s="1"/>
  <c r="AW91" i="1"/>
  <c r="AW92" i="1" s="1"/>
  <c r="AX91" i="1"/>
  <c r="AX92" i="1" s="1"/>
  <c r="AY91" i="1"/>
  <c r="AY92" i="1" s="1"/>
  <c r="AZ91" i="1"/>
  <c r="AZ92" i="1" s="1"/>
  <c r="BA91" i="1"/>
  <c r="BA92" i="1" s="1"/>
  <c r="BB91" i="1"/>
  <c r="BB92" i="1" s="1"/>
  <c r="BC91" i="1"/>
  <c r="BC92" i="1" s="1"/>
  <c r="BD91" i="1"/>
  <c r="BD92" i="1" s="1"/>
  <c r="BE91" i="1"/>
  <c r="BE92" i="1" s="1"/>
  <c r="BF91" i="1"/>
  <c r="BF92" i="1" s="1"/>
  <c r="BG91" i="1"/>
  <c r="BG92" i="1" s="1"/>
  <c r="BH91" i="1"/>
  <c r="BH92" i="1" s="1"/>
  <c r="BI91" i="1"/>
  <c r="BI92" i="1" s="1"/>
  <c r="BJ91" i="1"/>
  <c r="BJ92" i="1" s="1"/>
  <c r="C91" i="1"/>
  <c r="C92" i="1" s="1"/>
  <c r="CA80" i="1"/>
  <c r="CF72" i="1" l="1"/>
  <c r="CF68" i="1"/>
  <c r="CD81" i="1"/>
  <c r="CD82" i="1" s="1"/>
  <c r="CD67" i="1"/>
  <c r="CD88" i="1"/>
  <c r="CE72" i="1"/>
  <c r="CD58" i="1"/>
  <c r="CD63" i="1"/>
  <c r="CD70" i="1"/>
  <c r="CB80" i="1"/>
  <c r="CC80" i="1"/>
  <c r="CD73" i="1" l="1"/>
  <c r="CD83" i="1"/>
  <c r="CD85" i="1" s="1"/>
  <c r="CD84" i="1"/>
  <c r="CD65" i="1"/>
  <c r="CD72" i="1" s="1"/>
  <c r="CA79" i="1"/>
  <c r="CB79" i="1"/>
  <c r="CC79" i="1"/>
  <c r="CC78" i="1"/>
  <c r="CA78" i="1"/>
  <c r="CB78" i="1"/>
  <c r="CC74" i="1"/>
  <c r="CA71" i="1"/>
  <c r="CB71" i="1"/>
  <c r="CC71" i="1"/>
  <c r="CC60" i="1"/>
  <c r="CC88" i="1" s="1"/>
  <c r="CC59" i="1"/>
  <c r="CC86" i="1" s="1"/>
  <c r="CC57" i="1"/>
  <c r="CC55" i="1"/>
  <c r="CA74" i="1"/>
  <c r="CB74" i="1"/>
  <c r="CA60" i="1"/>
  <c r="CA88" i="1" s="1"/>
  <c r="CB60" i="1"/>
  <c r="CB88" i="1" s="1"/>
  <c r="CA59" i="1"/>
  <c r="CA86" i="1" s="1"/>
  <c r="CB59" i="1"/>
  <c r="CB86" i="1" s="1"/>
  <c r="CA57" i="1"/>
  <c r="CB57" i="1"/>
  <c r="CA55" i="1"/>
  <c r="CB55" i="1"/>
  <c r="BY74" i="1"/>
  <c r="BZ74" i="1"/>
  <c r="BY87" i="1"/>
  <c r="BZ87" i="1"/>
  <c r="BY80" i="1"/>
  <c r="BZ80" i="1"/>
  <c r="BY79" i="1"/>
  <c r="BZ79" i="1"/>
  <c r="BY78" i="1"/>
  <c r="BZ78" i="1"/>
  <c r="BY71" i="1"/>
  <c r="BZ71" i="1"/>
  <c r="BZ60" i="1"/>
  <c r="BZ67" i="1" s="1"/>
  <c r="BZ83" i="1" s="1"/>
  <c r="BZ59" i="1"/>
  <c r="BZ57" i="1"/>
  <c r="CA103" i="1" l="1"/>
  <c r="BZ73" i="1"/>
  <c r="CC73" i="1"/>
  <c r="CD68" i="1"/>
  <c r="BZ70" i="1"/>
  <c r="BZ103" i="1"/>
  <c r="CB70" i="1"/>
  <c r="CB103" i="1"/>
  <c r="CC81" i="1"/>
  <c r="CC82" i="1" s="1"/>
  <c r="CC103" i="1"/>
  <c r="CB81" i="1"/>
  <c r="CB82" i="1" s="1"/>
  <c r="CC58" i="1"/>
  <c r="CB58" i="1"/>
  <c r="CA58" i="1"/>
  <c r="CA81" i="1"/>
  <c r="CA82" i="1" s="1"/>
  <c r="CA70" i="1"/>
  <c r="CC67" i="1"/>
  <c r="CC83" i="1" s="1"/>
  <c r="CC85" i="1" s="1"/>
  <c r="CC70" i="1"/>
  <c r="BZ58" i="1"/>
  <c r="CC63" i="1"/>
  <c r="CC84" i="1" s="1"/>
  <c r="CB67" i="1"/>
  <c r="CB83" i="1" s="1"/>
  <c r="CB85" i="1" s="1"/>
  <c r="CA67" i="1"/>
  <c r="CA83" i="1" s="1"/>
  <c r="CA85" i="1" s="1"/>
  <c r="BZ81" i="1"/>
  <c r="BZ82" i="1" s="1"/>
  <c r="CA63" i="1"/>
  <c r="CB63" i="1"/>
  <c r="BZ63" i="1"/>
  <c r="BZ65" i="1" s="1"/>
  <c r="BZ68" i="1" s="1"/>
  <c r="BZ85" i="1"/>
  <c r="BZ86" i="1"/>
  <c r="BZ88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AA71" i="1"/>
  <c r="AB71" i="1"/>
  <c r="AC71" i="1"/>
  <c r="AD71" i="1"/>
  <c r="AE71" i="1"/>
  <c r="AF71" i="1"/>
  <c r="AG71" i="1"/>
  <c r="AH71" i="1"/>
  <c r="AI71" i="1"/>
  <c r="AJ71" i="1"/>
  <c r="AK71" i="1"/>
  <c r="AL71" i="1"/>
  <c r="AM71" i="1"/>
  <c r="AN71" i="1"/>
  <c r="AO71" i="1"/>
  <c r="AP71" i="1"/>
  <c r="AQ71" i="1"/>
  <c r="AR71" i="1"/>
  <c r="AS71" i="1"/>
  <c r="AT71" i="1"/>
  <c r="AU71" i="1"/>
  <c r="AV71" i="1"/>
  <c r="AW71" i="1"/>
  <c r="AX71" i="1"/>
  <c r="AY71" i="1"/>
  <c r="AZ71" i="1"/>
  <c r="BA71" i="1"/>
  <c r="BB71" i="1"/>
  <c r="BC71" i="1"/>
  <c r="BD71" i="1"/>
  <c r="BE71" i="1"/>
  <c r="BF71" i="1"/>
  <c r="BG71" i="1"/>
  <c r="BH71" i="1"/>
  <c r="BI71" i="1"/>
  <c r="BJ71" i="1"/>
  <c r="BK71" i="1"/>
  <c r="BL71" i="1"/>
  <c r="BM71" i="1"/>
  <c r="BN71" i="1"/>
  <c r="BO71" i="1"/>
  <c r="BP71" i="1"/>
  <c r="BQ71" i="1"/>
  <c r="BR71" i="1"/>
  <c r="BS71" i="1"/>
  <c r="BT71" i="1"/>
  <c r="BU71" i="1"/>
  <c r="BV71" i="1"/>
  <c r="BW71" i="1"/>
  <c r="BX71" i="1"/>
  <c r="C71" i="1"/>
  <c r="D60" i="1"/>
  <c r="E60" i="1"/>
  <c r="F60" i="1"/>
  <c r="F88" i="1" s="1"/>
  <c r="G60" i="1"/>
  <c r="H60" i="1"/>
  <c r="I60" i="1"/>
  <c r="J60" i="1"/>
  <c r="K60" i="1"/>
  <c r="L60" i="1"/>
  <c r="M60" i="1"/>
  <c r="N60" i="1"/>
  <c r="N88" i="1" s="1"/>
  <c r="O60" i="1"/>
  <c r="P60" i="1"/>
  <c r="Q60" i="1"/>
  <c r="R60" i="1"/>
  <c r="R88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88" i="1" s="1"/>
  <c r="AE60" i="1"/>
  <c r="AF60" i="1"/>
  <c r="AG60" i="1"/>
  <c r="AH60" i="1"/>
  <c r="AH88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88" i="1" s="1"/>
  <c r="AU60" i="1"/>
  <c r="AV60" i="1"/>
  <c r="AW60" i="1"/>
  <c r="AX60" i="1"/>
  <c r="AX88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88" i="1" s="1"/>
  <c r="BK60" i="1"/>
  <c r="BL60" i="1"/>
  <c r="BM60" i="1"/>
  <c r="BN60" i="1"/>
  <c r="BN88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88" i="1" s="1"/>
  <c r="BH87" i="1"/>
  <c r="BI87" i="1"/>
  <c r="BJ87" i="1"/>
  <c r="BK87" i="1"/>
  <c r="BL87" i="1"/>
  <c r="BM87" i="1"/>
  <c r="BN87" i="1"/>
  <c r="BO87" i="1"/>
  <c r="BP87" i="1"/>
  <c r="BQ87" i="1"/>
  <c r="BR87" i="1"/>
  <c r="BS87" i="1"/>
  <c r="BT87" i="1"/>
  <c r="BU87" i="1"/>
  <c r="BV87" i="1"/>
  <c r="BW87" i="1"/>
  <c r="BX87" i="1"/>
  <c r="D87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AD87" i="1"/>
  <c r="AE87" i="1"/>
  <c r="AF87" i="1"/>
  <c r="AG87" i="1"/>
  <c r="AH87" i="1"/>
  <c r="AI87" i="1"/>
  <c r="AJ87" i="1"/>
  <c r="AK87" i="1"/>
  <c r="AL87" i="1"/>
  <c r="AM87" i="1"/>
  <c r="AN87" i="1"/>
  <c r="AO87" i="1"/>
  <c r="AP87" i="1"/>
  <c r="AQ87" i="1"/>
  <c r="AR87" i="1"/>
  <c r="AS87" i="1"/>
  <c r="AT87" i="1"/>
  <c r="AU87" i="1"/>
  <c r="AV87" i="1"/>
  <c r="AW87" i="1"/>
  <c r="AX87" i="1"/>
  <c r="AY87" i="1"/>
  <c r="AZ87" i="1"/>
  <c r="BA87" i="1"/>
  <c r="BB87" i="1"/>
  <c r="BC87" i="1"/>
  <c r="BD87" i="1"/>
  <c r="BE87" i="1"/>
  <c r="BF87" i="1"/>
  <c r="BG87" i="1"/>
  <c r="C87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AA80" i="1"/>
  <c r="AB80" i="1"/>
  <c r="AC80" i="1"/>
  <c r="AD80" i="1"/>
  <c r="AE80" i="1"/>
  <c r="AF80" i="1"/>
  <c r="AG80" i="1"/>
  <c r="AH80" i="1"/>
  <c r="AI80" i="1"/>
  <c r="AJ80" i="1"/>
  <c r="AK80" i="1"/>
  <c r="AL80" i="1"/>
  <c r="AM80" i="1"/>
  <c r="AN80" i="1"/>
  <c r="AO80" i="1"/>
  <c r="AP80" i="1"/>
  <c r="AQ80" i="1"/>
  <c r="AR80" i="1"/>
  <c r="AS80" i="1"/>
  <c r="AT80" i="1"/>
  <c r="AU80" i="1"/>
  <c r="AV80" i="1"/>
  <c r="AW80" i="1"/>
  <c r="AX80" i="1"/>
  <c r="AY80" i="1"/>
  <c r="AZ80" i="1"/>
  <c r="BA80" i="1"/>
  <c r="BB80" i="1"/>
  <c r="BC80" i="1"/>
  <c r="BD80" i="1"/>
  <c r="BE80" i="1"/>
  <c r="BF80" i="1"/>
  <c r="BG80" i="1"/>
  <c r="BH80" i="1"/>
  <c r="BI80" i="1"/>
  <c r="BJ80" i="1"/>
  <c r="BK80" i="1"/>
  <c r="BL80" i="1"/>
  <c r="BM80" i="1"/>
  <c r="BN80" i="1"/>
  <c r="BO80" i="1"/>
  <c r="BP80" i="1"/>
  <c r="BQ80" i="1"/>
  <c r="BR80" i="1"/>
  <c r="BS80" i="1"/>
  <c r="BT80" i="1"/>
  <c r="BU80" i="1"/>
  <c r="BV80" i="1"/>
  <c r="BW80" i="1"/>
  <c r="BX80" i="1"/>
  <c r="C80" i="1"/>
  <c r="D75" i="1"/>
  <c r="D78" i="1" s="1"/>
  <c r="E75" i="1"/>
  <c r="E76" i="1" s="1"/>
  <c r="E89" i="1" s="1"/>
  <c r="F75" i="1"/>
  <c r="F78" i="1" s="1"/>
  <c r="G75" i="1"/>
  <c r="G78" i="1" s="1"/>
  <c r="H75" i="1"/>
  <c r="H78" i="1" s="1"/>
  <c r="I75" i="1"/>
  <c r="I78" i="1" s="1"/>
  <c r="J75" i="1"/>
  <c r="J78" i="1" s="1"/>
  <c r="K75" i="1"/>
  <c r="K78" i="1" s="1"/>
  <c r="L75" i="1"/>
  <c r="L78" i="1" s="1"/>
  <c r="M75" i="1"/>
  <c r="M76" i="1" s="1"/>
  <c r="M89" i="1" s="1"/>
  <c r="N75" i="1"/>
  <c r="N76" i="1" s="1"/>
  <c r="N89" i="1" s="1"/>
  <c r="O75" i="1"/>
  <c r="O78" i="1" s="1"/>
  <c r="P75" i="1"/>
  <c r="P78" i="1" s="1"/>
  <c r="Q75" i="1"/>
  <c r="Q78" i="1" s="1"/>
  <c r="R75" i="1"/>
  <c r="R78" i="1" s="1"/>
  <c r="S75" i="1"/>
  <c r="S78" i="1" s="1"/>
  <c r="T75" i="1"/>
  <c r="T78" i="1" s="1"/>
  <c r="U75" i="1"/>
  <c r="U76" i="1" s="1"/>
  <c r="U89" i="1" s="1"/>
  <c r="V75" i="1"/>
  <c r="V78" i="1" s="1"/>
  <c r="W75" i="1"/>
  <c r="W78" i="1" s="1"/>
  <c r="X75" i="1"/>
  <c r="X78" i="1" s="1"/>
  <c r="Y75" i="1"/>
  <c r="Y76" i="1" s="1"/>
  <c r="Y89" i="1" s="1"/>
  <c r="Z75" i="1"/>
  <c r="Z76" i="1" s="1"/>
  <c r="Z89" i="1" s="1"/>
  <c r="AA75" i="1"/>
  <c r="AA78" i="1" s="1"/>
  <c r="AB75" i="1"/>
  <c r="AB78" i="1" s="1"/>
  <c r="AC75" i="1"/>
  <c r="AC78" i="1" s="1"/>
  <c r="AD75" i="1"/>
  <c r="AD78" i="1" s="1"/>
  <c r="AE75" i="1"/>
  <c r="AE78" i="1" s="1"/>
  <c r="AF75" i="1"/>
  <c r="AF78" i="1" s="1"/>
  <c r="AG75" i="1"/>
  <c r="AG78" i="1" s="1"/>
  <c r="AH75" i="1"/>
  <c r="AH78" i="1" s="1"/>
  <c r="AI75" i="1"/>
  <c r="AI78" i="1" s="1"/>
  <c r="AJ75" i="1"/>
  <c r="AJ78" i="1" s="1"/>
  <c r="AK75" i="1"/>
  <c r="AK76" i="1" s="1"/>
  <c r="AK89" i="1" s="1"/>
  <c r="AL75" i="1"/>
  <c r="AL78" i="1" s="1"/>
  <c r="AM75" i="1"/>
  <c r="AM78" i="1" s="1"/>
  <c r="AN75" i="1"/>
  <c r="AN78" i="1" s="1"/>
  <c r="AO75" i="1"/>
  <c r="AO78" i="1" s="1"/>
  <c r="AP75" i="1"/>
  <c r="AP78" i="1" s="1"/>
  <c r="AQ75" i="1"/>
  <c r="AQ78" i="1" s="1"/>
  <c r="AR75" i="1"/>
  <c r="AR78" i="1" s="1"/>
  <c r="AS75" i="1"/>
  <c r="AS76" i="1" s="1"/>
  <c r="AS89" i="1" s="1"/>
  <c r="AT75" i="1"/>
  <c r="AT76" i="1" s="1"/>
  <c r="AT89" i="1" s="1"/>
  <c r="AU75" i="1"/>
  <c r="AU78" i="1" s="1"/>
  <c r="AV75" i="1"/>
  <c r="AV78" i="1" s="1"/>
  <c r="AW75" i="1"/>
  <c r="AW78" i="1" s="1"/>
  <c r="AX75" i="1"/>
  <c r="AX78" i="1" s="1"/>
  <c r="AY75" i="1"/>
  <c r="AY78" i="1" s="1"/>
  <c r="AZ75" i="1"/>
  <c r="AZ78" i="1" s="1"/>
  <c r="BA75" i="1"/>
  <c r="BA76" i="1" s="1"/>
  <c r="BA89" i="1" s="1"/>
  <c r="BB75" i="1"/>
  <c r="BB78" i="1" s="1"/>
  <c r="BC75" i="1"/>
  <c r="BC78" i="1" s="1"/>
  <c r="BD75" i="1"/>
  <c r="BD78" i="1" s="1"/>
  <c r="BE75" i="1"/>
  <c r="BE76" i="1" s="1"/>
  <c r="BE89" i="1" s="1"/>
  <c r="BF75" i="1"/>
  <c r="BF76" i="1" s="1"/>
  <c r="BF89" i="1" s="1"/>
  <c r="BG75" i="1"/>
  <c r="BG78" i="1" s="1"/>
  <c r="BH75" i="1"/>
  <c r="BH78" i="1" s="1"/>
  <c r="BI75" i="1"/>
  <c r="BI78" i="1" s="1"/>
  <c r="BJ75" i="1"/>
  <c r="BJ78" i="1" s="1"/>
  <c r="BK75" i="1"/>
  <c r="BK78" i="1" s="1"/>
  <c r="BL75" i="1"/>
  <c r="BL78" i="1" s="1"/>
  <c r="BM75" i="1"/>
  <c r="BM78" i="1" s="1"/>
  <c r="BN75" i="1"/>
  <c r="BN78" i="1" s="1"/>
  <c r="BO75" i="1"/>
  <c r="BO78" i="1" s="1"/>
  <c r="BP75" i="1"/>
  <c r="BP78" i="1" s="1"/>
  <c r="BQ75" i="1"/>
  <c r="BQ76" i="1" s="1"/>
  <c r="BQ89" i="1" s="1"/>
  <c r="BR75" i="1"/>
  <c r="BR78" i="1" s="1"/>
  <c r="BS75" i="1"/>
  <c r="BS78" i="1" s="1"/>
  <c r="BT75" i="1"/>
  <c r="BT78" i="1" s="1"/>
  <c r="BU75" i="1"/>
  <c r="BU78" i="1" s="1"/>
  <c r="BV75" i="1"/>
  <c r="BV78" i="1" s="1"/>
  <c r="BW75" i="1"/>
  <c r="BW78" i="1" s="1"/>
  <c r="BX75" i="1"/>
  <c r="BX78" i="1" s="1"/>
  <c r="C75" i="1"/>
  <c r="C76" i="1" s="1"/>
  <c r="C89" i="1" s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AA74" i="1"/>
  <c r="AB74" i="1"/>
  <c r="AC74" i="1"/>
  <c r="AD74" i="1"/>
  <c r="AE74" i="1"/>
  <c r="AF74" i="1"/>
  <c r="AG74" i="1"/>
  <c r="AH74" i="1"/>
  <c r="AI74" i="1"/>
  <c r="AJ74" i="1"/>
  <c r="AK74" i="1"/>
  <c r="AL74" i="1"/>
  <c r="AM74" i="1"/>
  <c r="AN74" i="1"/>
  <c r="AO74" i="1"/>
  <c r="AP74" i="1"/>
  <c r="AQ74" i="1"/>
  <c r="AR74" i="1"/>
  <c r="AS74" i="1"/>
  <c r="AT74" i="1"/>
  <c r="AU74" i="1"/>
  <c r="AV74" i="1"/>
  <c r="AW74" i="1"/>
  <c r="AX74" i="1"/>
  <c r="AY74" i="1"/>
  <c r="AZ74" i="1"/>
  <c r="BA74" i="1"/>
  <c r="BB74" i="1"/>
  <c r="BC74" i="1"/>
  <c r="BD74" i="1"/>
  <c r="BE74" i="1"/>
  <c r="BF74" i="1"/>
  <c r="BG74" i="1"/>
  <c r="BH74" i="1"/>
  <c r="BI74" i="1"/>
  <c r="BJ74" i="1"/>
  <c r="BK74" i="1"/>
  <c r="BL74" i="1"/>
  <c r="BM74" i="1"/>
  <c r="BN74" i="1"/>
  <c r="BO74" i="1"/>
  <c r="BP74" i="1"/>
  <c r="BQ74" i="1"/>
  <c r="BR74" i="1"/>
  <c r="BS74" i="1"/>
  <c r="BT74" i="1"/>
  <c r="BU74" i="1"/>
  <c r="BV74" i="1"/>
  <c r="BW74" i="1"/>
  <c r="BX74" i="1"/>
  <c r="C74" i="1"/>
  <c r="D59" i="1"/>
  <c r="D86" i="1" s="1"/>
  <c r="E59" i="1"/>
  <c r="E86" i="1" s="1"/>
  <c r="F59" i="1"/>
  <c r="F86" i="1" s="1"/>
  <c r="G59" i="1"/>
  <c r="G86" i="1" s="1"/>
  <c r="H59" i="1"/>
  <c r="H86" i="1" s="1"/>
  <c r="I59" i="1"/>
  <c r="I86" i="1" s="1"/>
  <c r="J59" i="1"/>
  <c r="J86" i="1" s="1"/>
  <c r="K59" i="1"/>
  <c r="K86" i="1" s="1"/>
  <c r="L59" i="1"/>
  <c r="L86" i="1" s="1"/>
  <c r="M59" i="1"/>
  <c r="M86" i="1" s="1"/>
  <c r="N59" i="1"/>
  <c r="N86" i="1" s="1"/>
  <c r="O59" i="1"/>
  <c r="O86" i="1" s="1"/>
  <c r="P59" i="1"/>
  <c r="P86" i="1" s="1"/>
  <c r="Q59" i="1"/>
  <c r="Q86" i="1" s="1"/>
  <c r="R59" i="1"/>
  <c r="R86" i="1" s="1"/>
  <c r="S59" i="1"/>
  <c r="S86" i="1" s="1"/>
  <c r="T59" i="1"/>
  <c r="T86" i="1" s="1"/>
  <c r="U59" i="1"/>
  <c r="U86" i="1" s="1"/>
  <c r="V59" i="1"/>
  <c r="V86" i="1" s="1"/>
  <c r="W59" i="1"/>
  <c r="W86" i="1" s="1"/>
  <c r="X59" i="1"/>
  <c r="X86" i="1" s="1"/>
  <c r="Y59" i="1"/>
  <c r="Y86" i="1" s="1"/>
  <c r="Z59" i="1"/>
  <c r="Z86" i="1" s="1"/>
  <c r="AA59" i="1"/>
  <c r="AA86" i="1" s="1"/>
  <c r="AB59" i="1"/>
  <c r="AB86" i="1" s="1"/>
  <c r="AC59" i="1"/>
  <c r="AC86" i="1" s="1"/>
  <c r="AD59" i="1"/>
  <c r="AD86" i="1" s="1"/>
  <c r="AE59" i="1"/>
  <c r="AE86" i="1" s="1"/>
  <c r="AF59" i="1"/>
  <c r="AF86" i="1" s="1"/>
  <c r="AG59" i="1"/>
  <c r="AG86" i="1" s="1"/>
  <c r="AH59" i="1"/>
  <c r="AH86" i="1" s="1"/>
  <c r="AI59" i="1"/>
  <c r="AI86" i="1" s="1"/>
  <c r="AJ59" i="1"/>
  <c r="AJ86" i="1" s="1"/>
  <c r="AK59" i="1"/>
  <c r="AK86" i="1" s="1"/>
  <c r="AL59" i="1"/>
  <c r="AL86" i="1" s="1"/>
  <c r="AM59" i="1"/>
  <c r="AM86" i="1" s="1"/>
  <c r="AN59" i="1"/>
  <c r="AN86" i="1" s="1"/>
  <c r="AO59" i="1"/>
  <c r="AO86" i="1" s="1"/>
  <c r="AP59" i="1"/>
  <c r="AP86" i="1" s="1"/>
  <c r="AQ59" i="1"/>
  <c r="AQ86" i="1" s="1"/>
  <c r="AR59" i="1"/>
  <c r="AR86" i="1" s="1"/>
  <c r="AS59" i="1"/>
  <c r="AS86" i="1" s="1"/>
  <c r="AT59" i="1"/>
  <c r="AT86" i="1" s="1"/>
  <c r="AU59" i="1"/>
  <c r="AU86" i="1" s="1"/>
  <c r="AV59" i="1"/>
  <c r="AV86" i="1" s="1"/>
  <c r="AW59" i="1"/>
  <c r="AW86" i="1" s="1"/>
  <c r="AX59" i="1"/>
  <c r="AX86" i="1" s="1"/>
  <c r="AY59" i="1"/>
  <c r="AY86" i="1" s="1"/>
  <c r="AZ59" i="1"/>
  <c r="AZ86" i="1" s="1"/>
  <c r="BA59" i="1"/>
  <c r="BA86" i="1" s="1"/>
  <c r="BB59" i="1"/>
  <c r="BB86" i="1" s="1"/>
  <c r="BC59" i="1"/>
  <c r="BC86" i="1" s="1"/>
  <c r="BD59" i="1"/>
  <c r="BD86" i="1" s="1"/>
  <c r="BE59" i="1"/>
  <c r="BE86" i="1" s="1"/>
  <c r="BF59" i="1"/>
  <c r="BF86" i="1" s="1"/>
  <c r="BG59" i="1"/>
  <c r="BG86" i="1" s="1"/>
  <c r="BH59" i="1"/>
  <c r="BH86" i="1" s="1"/>
  <c r="BI59" i="1"/>
  <c r="BI86" i="1" s="1"/>
  <c r="BJ59" i="1"/>
  <c r="BJ86" i="1" s="1"/>
  <c r="BK59" i="1"/>
  <c r="BK86" i="1" s="1"/>
  <c r="BL59" i="1"/>
  <c r="BL86" i="1" s="1"/>
  <c r="BM59" i="1"/>
  <c r="BM86" i="1" s="1"/>
  <c r="BN59" i="1"/>
  <c r="BN86" i="1" s="1"/>
  <c r="BO59" i="1"/>
  <c r="BO86" i="1" s="1"/>
  <c r="BP59" i="1"/>
  <c r="BP86" i="1" s="1"/>
  <c r="BQ59" i="1"/>
  <c r="BQ86" i="1" s="1"/>
  <c r="BR59" i="1"/>
  <c r="BR86" i="1" s="1"/>
  <c r="BS59" i="1"/>
  <c r="BS86" i="1" s="1"/>
  <c r="BT59" i="1"/>
  <c r="BT86" i="1" s="1"/>
  <c r="BU59" i="1"/>
  <c r="BU86" i="1" s="1"/>
  <c r="BV59" i="1"/>
  <c r="BV86" i="1" s="1"/>
  <c r="BW59" i="1"/>
  <c r="BW86" i="1" s="1"/>
  <c r="BX59" i="1"/>
  <c r="BX86" i="1" s="1"/>
  <c r="BY59" i="1"/>
  <c r="C59" i="1"/>
  <c r="C86" i="1" s="1"/>
  <c r="C57" i="1"/>
  <c r="C103" i="1" s="1"/>
  <c r="CB73" i="1" l="1"/>
  <c r="BZ72" i="1"/>
  <c r="BF103" i="1"/>
  <c r="Z103" i="1"/>
  <c r="BM103" i="1"/>
  <c r="AO103" i="1"/>
  <c r="Q103" i="1"/>
  <c r="BL103" i="1"/>
  <c r="AF103" i="1"/>
  <c r="H103" i="1"/>
  <c r="BK103" i="1"/>
  <c r="AU103" i="1"/>
  <c r="AU73" i="1"/>
  <c r="AE103" i="1"/>
  <c r="O103" i="1"/>
  <c r="BR103" i="1"/>
  <c r="BJ103" i="1"/>
  <c r="BB103" i="1"/>
  <c r="AT103" i="1"/>
  <c r="AL103" i="1"/>
  <c r="AD103" i="1"/>
  <c r="V103" i="1"/>
  <c r="N103" i="1"/>
  <c r="F103" i="1"/>
  <c r="BU103" i="1"/>
  <c r="AW103" i="1"/>
  <c r="Y103" i="1"/>
  <c r="BD103" i="1"/>
  <c r="AN103" i="1"/>
  <c r="P103" i="1"/>
  <c r="BS103" i="1"/>
  <c r="BC103" i="1"/>
  <c r="AM103" i="1"/>
  <c r="W103" i="1"/>
  <c r="G103" i="1"/>
  <c r="BY103" i="1"/>
  <c r="BQ103" i="1"/>
  <c r="BI103" i="1"/>
  <c r="BA103" i="1"/>
  <c r="AS103" i="1"/>
  <c r="AK103" i="1"/>
  <c r="AC103" i="1"/>
  <c r="U103" i="1"/>
  <c r="M103" i="1"/>
  <c r="E103" i="1"/>
  <c r="E73" i="1"/>
  <c r="BN103" i="1"/>
  <c r="AP103" i="1"/>
  <c r="R103" i="1"/>
  <c r="BX103" i="1"/>
  <c r="BP103" i="1"/>
  <c r="BH103" i="1"/>
  <c r="AZ103" i="1"/>
  <c r="AR103" i="1"/>
  <c r="AJ103" i="1"/>
  <c r="AB103" i="1"/>
  <c r="T103" i="1"/>
  <c r="L103" i="1"/>
  <c r="D103" i="1"/>
  <c r="CA73" i="1"/>
  <c r="BV103" i="1"/>
  <c r="AX103" i="1"/>
  <c r="AH103" i="1"/>
  <c r="J103" i="1"/>
  <c r="BE103" i="1"/>
  <c r="AG103" i="1"/>
  <c r="I103" i="1"/>
  <c r="BT103" i="1"/>
  <c r="AV103" i="1"/>
  <c r="X103" i="1"/>
  <c r="BW103" i="1"/>
  <c r="BO103" i="1"/>
  <c r="BG103" i="1"/>
  <c r="AY103" i="1"/>
  <c r="AQ103" i="1"/>
  <c r="AI103" i="1"/>
  <c r="AA103" i="1"/>
  <c r="S103" i="1"/>
  <c r="K103" i="1"/>
  <c r="BY81" i="1"/>
  <c r="BY82" i="1" s="1"/>
  <c r="BY58" i="1"/>
  <c r="BU81" i="1"/>
  <c r="BU82" i="1" s="1"/>
  <c r="BQ81" i="1"/>
  <c r="BQ82" i="1" s="1"/>
  <c r="BQ58" i="1"/>
  <c r="BM81" i="1"/>
  <c r="BM82" i="1" s="1"/>
  <c r="BI81" i="1"/>
  <c r="BI82" i="1" s="1"/>
  <c r="BE81" i="1"/>
  <c r="BE82" i="1" s="1"/>
  <c r="BE58" i="1"/>
  <c r="BA81" i="1"/>
  <c r="BA82" i="1" s="1"/>
  <c r="BA58" i="1"/>
  <c r="AW81" i="1"/>
  <c r="AW82" i="1" s="1"/>
  <c r="AS81" i="1"/>
  <c r="AS82" i="1" s="1"/>
  <c r="AS58" i="1"/>
  <c r="AO81" i="1"/>
  <c r="AO82" i="1" s="1"/>
  <c r="AK81" i="1"/>
  <c r="AK82" i="1" s="1"/>
  <c r="AK58" i="1"/>
  <c r="AG81" i="1"/>
  <c r="AG82" i="1" s="1"/>
  <c r="AC81" i="1"/>
  <c r="AC82" i="1" s="1"/>
  <c r="Y81" i="1"/>
  <c r="Y82" i="1" s="1"/>
  <c r="Y58" i="1"/>
  <c r="U81" i="1"/>
  <c r="U82" i="1" s="1"/>
  <c r="U58" i="1"/>
  <c r="Q81" i="1"/>
  <c r="Q82" i="1" s="1"/>
  <c r="M81" i="1"/>
  <c r="M82" i="1" s="1"/>
  <c r="M58" i="1"/>
  <c r="I81" i="1"/>
  <c r="I82" i="1" s="1"/>
  <c r="E81" i="1"/>
  <c r="E82" i="1" s="1"/>
  <c r="E58" i="1"/>
  <c r="BX81" i="1"/>
  <c r="BX82" i="1" s="1"/>
  <c r="BT81" i="1"/>
  <c r="BT82" i="1" s="1"/>
  <c r="BP81" i="1"/>
  <c r="BP82" i="1" s="1"/>
  <c r="BL81" i="1"/>
  <c r="BL82" i="1" s="1"/>
  <c r="BH81" i="1"/>
  <c r="BH82" i="1" s="1"/>
  <c r="BD81" i="1"/>
  <c r="BD82" i="1" s="1"/>
  <c r="AZ81" i="1"/>
  <c r="AZ82" i="1" s="1"/>
  <c r="AV81" i="1"/>
  <c r="AV82" i="1" s="1"/>
  <c r="AR81" i="1"/>
  <c r="AR82" i="1" s="1"/>
  <c r="AN81" i="1"/>
  <c r="AN82" i="1" s="1"/>
  <c r="AJ81" i="1"/>
  <c r="AJ82" i="1" s="1"/>
  <c r="AF81" i="1"/>
  <c r="AF82" i="1" s="1"/>
  <c r="AB81" i="1"/>
  <c r="AB82" i="1" s="1"/>
  <c r="X81" i="1"/>
  <c r="X82" i="1" s="1"/>
  <c r="T81" i="1"/>
  <c r="T82" i="1" s="1"/>
  <c r="P81" i="1"/>
  <c r="P82" i="1" s="1"/>
  <c r="L81" i="1"/>
  <c r="L82" i="1" s="1"/>
  <c r="H81" i="1"/>
  <c r="H82" i="1" s="1"/>
  <c r="D81" i="1"/>
  <c r="D82" i="1" s="1"/>
  <c r="C58" i="1"/>
  <c r="BW81" i="1"/>
  <c r="BW82" i="1" s="1"/>
  <c r="BS81" i="1"/>
  <c r="BS82" i="1" s="1"/>
  <c r="BO81" i="1"/>
  <c r="BO82" i="1" s="1"/>
  <c r="BK81" i="1"/>
  <c r="BK82" i="1" s="1"/>
  <c r="BG81" i="1"/>
  <c r="BG82" i="1" s="1"/>
  <c r="BC81" i="1"/>
  <c r="BC82" i="1" s="1"/>
  <c r="AY81" i="1"/>
  <c r="AY82" i="1" s="1"/>
  <c r="AU81" i="1"/>
  <c r="AU82" i="1" s="1"/>
  <c r="AQ81" i="1"/>
  <c r="AQ82" i="1" s="1"/>
  <c r="AM81" i="1"/>
  <c r="AM82" i="1" s="1"/>
  <c r="AI81" i="1"/>
  <c r="AI82" i="1" s="1"/>
  <c r="AE81" i="1"/>
  <c r="AE82" i="1" s="1"/>
  <c r="AA81" i="1"/>
  <c r="AA82" i="1" s="1"/>
  <c r="W81" i="1"/>
  <c r="W82" i="1" s="1"/>
  <c r="S81" i="1"/>
  <c r="S82" i="1" s="1"/>
  <c r="O81" i="1"/>
  <c r="O82" i="1" s="1"/>
  <c r="K81" i="1"/>
  <c r="K82" i="1" s="1"/>
  <c r="G81" i="1"/>
  <c r="G82" i="1" s="1"/>
  <c r="BV81" i="1"/>
  <c r="BV82" i="1" s="1"/>
  <c r="BR81" i="1"/>
  <c r="BR82" i="1" s="1"/>
  <c r="BN81" i="1"/>
  <c r="BN82" i="1" s="1"/>
  <c r="BJ81" i="1"/>
  <c r="BJ82" i="1" s="1"/>
  <c r="BF81" i="1"/>
  <c r="BF82" i="1" s="1"/>
  <c r="BF58" i="1"/>
  <c r="BB81" i="1"/>
  <c r="BB82" i="1" s="1"/>
  <c r="AX81" i="1"/>
  <c r="AX82" i="1" s="1"/>
  <c r="AT81" i="1"/>
  <c r="AT82" i="1" s="1"/>
  <c r="AT58" i="1"/>
  <c r="AP81" i="1"/>
  <c r="AP82" i="1" s="1"/>
  <c r="AL81" i="1"/>
  <c r="AL82" i="1" s="1"/>
  <c r="AH81" i="1"/>
  <c r="AH82" i="1" s="1"/>
  <c r="AD81" i="1"/>
  <c r="Z81" i="1"/>
  <c r="Z82" i="1" s="1"/>
  <c r="Z58" i="1"/>
  <c r="V81" i="1"/>
  <c r="V82" i="1" s="1"/>
  <c r="R81" i="1"/>
  <c r="R82" i="1" s="1"/>
  <c r="N81" i="1"/>
  <c r="N82" i="1" s="1"/>
  <c r="N58" i="1"/>
  <c r="J81" i="1"/>
  <c r="J82" i="1" s="1"/>
  <c r="F81" i="1"/>
  <c r="F82" i="1" s="1"/>
  <c r="CC65" i="1"/>
  <c r="CC72" i="1" s="1"/>
  <c r="CB65" i="1"/>
  <c r="CB84" i="1"/>
  <c r="CA65" i="1"/>
  <c r="CA84" i="1"/>
  <c r="BZ84" i="1"/>
  <c r="BX70" i="1"/>
  <c r="BL70" i="1"/>
  <c r="AV70" i="1"/>
  <c r="AR70" i="1"/>
  <c r="AF70" i="1"/>
  <c r="X70" i="1"/>
  <c r="L70" i="1"/>
  <c r="H70" i="1"/>
  <c r="BW70" i="1"/>
  <c r="BO70" i="1"/>
  <c r="BK70" i="1"/>
  <c r="BG70" i="1"/>
  <c r="BC70" i="1"/>
  <c r="AY70" i="1"/>
  <c r="AU70" i="1"/>
  <c r="AQ70" i="1"/>
  <c r="AM70" i="1"/>
  <c r="AI70" i="1"/>
  <c r="AE70" i="1"/>
  <c r="AA70" i="1"/>
  <c r="W70" i="1"/>
  <c r="S70" i="1"/>
  <c r="O70" i="1"/>
  <c r="G70" i="1"/>
  <c r="C81" i="1"/>
  <c r="C82" i="1" s="1"/>
  <c r="C70" i="1"/>
  <c r="BP70" i="1"/>
  <c r="BH70" i="1"/>
  <c r="AZ70" i="1"/>
  <c r="AN70" i="1"/>
  <c r="AB70" i="1"/>
  <c r="T70" i="1"/>
  <c r="D70" i="1"/>
  <c r="BS70" i="1"/>
  <c r="BV67" i="1"/>
  <c r="BV73" i="1" s="1"/>
  <c r="BR67" i="1"/>
  <c r="BR73" i="1" s="1"/>
  <c r="BF67" i="1"/>
  <c r="BF73" i="1" s="1"/>
  <c r="BB67" i="1"/>
  <c r="BB73" i="1" s="1"/>
  <c r="AP67" i="1"/>
  <c r="AP73" i="1" s="1"/>
  <c r="AL67" i="1"/>
  <c r="AL83" i="1" s="1"/>
  <c r="Z67" i="1"/>
  <c r="Z73" i="1" s="1"/>
  <c r="V67" i="1"/>
  <c r="V83" i="1" s="1"/>
  <c r="J67" i="1"/>
  <c r="J73" i="1" s="1"/>
  <c r="BV70" i="1"/>
  <c r="BR70" i="1"/>
  <c r="BN70" i="1"/>
  <c r="BJ70" i="1"/>
  <c r="BF70" i="1"/>
  <c r="BB70" i="1"/>
  <c r="AX70" i="1"/>
  <c r="AT70" i="1"/>
  <c r="AP70" i="1"/>
  <c r="AL70" i="1"/>
  <c r="AH70" i="1"/>
  <c r="AD82" i="1"/>
  <c r="AD70" i="1"/>
  <c r="Z70" i="1"/>
  <c r="V70" i="1"/>
  <c r="R70" i="1"/>
  <c r="N70" i="1"/>
  <c r="J70" i="1"/>
  <c r="F70" i="1"/>
  <c r="BT70" i="1"/>
  <c r="BD70" i="1"/>
  <c r="AJ70" i="1"/>
  <c r="P70" i="1"/>
  <c r="K70" i="1"/>
  <c r="BY70" i="1"/>
  <c r="BU70" i="1"/>
  <c r="BQ70" i="1"/>
  <c r="BM70" i="1"/>
  <c r="BI70" i="1"/>
  <c r="BE70" i="1"/>
  <c r="BA70" i="1"/>
  <c r="AW70" i="1"/>
  <c r="AS70" i="1"/>
  <c r="AO70" i="1"/>
  <c r="AK70" i="1"/>
  <c r="AG70" i="1"/>
  <c r="AC70" i="1"/>
  <c r="Y70" i="1"/>
  <c r="U70" i="1"/>
  <c r="Q70" i="1"/>
  <c r="M70" i="1"/>
  <c r="I70" i="1"/>
  <c r="E70" i="1"/>
  <c r="BW67" i="1"/>
  <c r="BW73" i="1" s="1"/>
  <c r="BS67" i="1"/>
  <c r="BS73" i="1" s="1"/>
  <c r="BO67" i="1"/>
  <c r="BO73" i="1" s="1"/>
  <c r="BK67" i="1"/>
  <c r="BK73" i="1" s="1"/>
  <c r="BG67" i="1"/>
  <c r="BG73" i="1" s="1"/>
  <c r="BC67" i="1"/>
  <c r="BC73" i="1" s="1"/>
  <c r="AY67" i="1"/>
  <c r="AY73" i="1" s="1"/>
  <c r="AU67" i="1"/>
  <c r="AQ67" i="1"/>
  <c r="AQ73" i="1" s="1"/>
  <c r="AM67" i="1"/>
  <c r="AM83" i="1" s="1"/>
  <c r="AI67" i="1"/>
  <c r="AI83" i="1" s="1"/>
  <c r="AE67" i="1"/>
  <c r="AE73" i="1" s="1"/>
  <c r="AA67" i="1"/>
  <c r="AA73" i="1" s="1"/>
  <c r="W67" i="1"/>
  <c r="W73" i="1" s="1"/>
  <c r="S67" i="1"/>
  <c r="S83" i="1" s="1"/>
  <c r="O67" i="1"/>
  <c r="O73" i="1" s="1"/>
  <c r="K67" i="1"/>
  <c r="K73" i="1" s="1"/>
  <c r="G67" i="1"/>
  <c r="G83" i="1" s="1"/>
  <c r="BY88" i="1"/>
  <c r="BY67" i="1"/>
  <c r="BY73" i="1" s="1"/>
  <c r="BY86" i="1"/>
  <c r="BY63" i="1"/>
  <c r="BX67" i="1"/>
  <c r="BX83" i="1" s="1"/>
  <c r="BT67" i="1"/>
  <c r="BT73" i="1" s="1"/>
  <c r="BP67" i="1"/>
  <c r="BP73" i="1" s="1"/>
  <c r="BL67" i="1"/>
  <c r="BL73" i="1" s="1"/>
  <c r="BH67" i="1"/>
  <c r="BH83" i="1" s="1"/>
  <c r="BD67" i="1"/>
  <c r="BD83" i="1" s="1"/>
  <c r="AZ67" i="1"/>
  <c r="AZ73" i="1" s="1"/>
  <c r="AV67" i="1"/>
  <c r="AV73" i="1" s="1"/>
  <c r="AR67" i="1"/>
  <c r="AR73" i="1" s="1"/>
  <c r="AN67" i="1"/>
  <c r="AN73" i="1" s="1"/>
  <c r="AJ67" i="1"/>
  <c r="AJ73" i="1" s="1"/>
  <c r="AF67" i="1"/>
  <c r="AF73" i="1" s="1"/>
  <c r="AB67" i="1"/>
  <c r="AB83" i="1" s="1"/>
  <c r="X67" i="1"/>
  <c r="X73" i="1" s="1"/>
  <c r="T67" i="1"/>
  <c r="T73" i="1" s="1"/>
  <c r="P67" i="1"/>
  <c r="P73" i="1" s="1"/>
  <c r="L67" i="1"/>
  <c r="L83" i="1" s="1"/>
  <c r="H67" i="1"/>
  <c r="H73" i="1" s="1"/>
  <c r="D67" i="1"/>
  <c r="D73" i="1" s="1"/>
  <c r="F67" i="1"/>
  <c r="F73" i="1" s="1"/>
  <c r="AC67" i="1"/>
  <c r="AC73" i="1" s="1"/>
  <c r="BV88" i="1"/>
  <c r="BF88" i="1"/>
  <c r="AP88" i="1"/>
  <c r="Z88" i="1"/>
  <c r="J88" i="1"/>
  <c r="BR88" i="1"/>
  <c r="BB88" i="1"/>
  <c r="AL88" i="1"/>
  <c r="V88" i="1"/>
  <c r="H88" i="1"/>
  <c r="C67" i="1"/>
  <c r="C69" i="1" s="1"/>
  <c r="BN67" i="1"/>
  <c r="BN83" i="1" s="1"/>
  <c r="BJ67" i="1"/>
  <c r="BJ83" i="1" s="1"/>
  <c r="AX67" i="1"/>
  <c r="AX73" i="1" s="1"/>
  <c r="AT67" i="1"/>
  <c r="AT83" i="1" s="1"/>
  <c r="AH67" i="1"/>
  <c r="AH73" i="1" s="1"/>
  <c r="AD67" i="1"/>
  <c r="AD83" i="1" s="1"/>
  <c r="R67" i="1"/>
  <c r="R73" i="1" s="1"/>
  <c r="N67" i="1"/>
  <c r="N73" i="1" s="1"/>
  <c r="BU67" i="1"/>
  <c r="BU83" i="1" s="1"/>
  <c r="BQ67" i="1"/>
  <c r="BQ73" i="1" s="1"/>
  <c r="BM67" i="1"/>
  <c r="BM73" i="1" s="1"/>
  <c r="BI67" i="1"/>
  <c r="BI73" i="1" s="1"/>
  <c r="BE67" i="1"/>
  <c r="BE73" i="1" s="1"/>
  <c r="BA67" i="1"/>
  <c r="BA73" i="1" s="1"/>
  <c r="AW67" i="1"/>
  <c r="AW73" i="1" s="1"/>
  <c r="AS67" i="1"/>
  <c r="AS83" i="1" s="1"/>
  <c r="AO67" i="1"/>
  <c r="AO83" i="1" s="1"/>
  <c r="AK67" i="1"/>
  <c r="AK73" i="1" s="1"/>
  <c r="AG67" i="1"/>
  <c r="AG73" i="1" s="1"/>
  <c r="Y67" i="1"/>
  <c r="Y83" i="1" s="1"/>
  <c r="U67" i="1"/>
  <c r="U73" i="1" s="1"/>
  <c r="Q67" i="1"/>
  <c r="Q73" i="1" s="1"/>
  <c r="M67" i="1"/>
  <c r="M73" i="1" s="1"/>
  <c r="I67" i="1"/>
  <c r="I83" i="1" s="1"/>
  <c r="E67" i="1"/>
  <c r="D88" i="1"/>
  <c r="BX88" i="1"/>
  <c r="BT88" i="1"/>
  <c r="BP88" i="1"/>
  <c r="BL88" i="1"/>
  <c r="BH88" i="1"/>
  <c r="BD88" i="1"/>
  <c r="AZ88" i="1"/>
  <c r="AV88" i="1"/>
  <c r="AR88" i="1"/>
  <c r="AN88" i="1"/>
  <c r="AJ88" i="1"/>
  <c r="AF88" i="1"/>
  <c r="AB88" i="1"/>
  <c r="X88" i="1"/>
  <c r="T88" i="1"/>
  <c r="P88" i="1"/>
  <c r="L88" i="1"/>
  <c r="BW88" i="1"/>
  <c r="BS88" i="1"/>
  <c r="BO88" i="1"/>
  <c r="BK88" i="1"/>
  <c r="BG88" i="1"/>
  <c r="BC88" i="1"/>
  <c r="AY88" i="1"/>
  <c r="AU88" i="1"/>
  <c r="AQ88" i="1"/>
  <c r="AM88" i="1"/>
  <c r="AI88" i="1"/>
  <c r="AE88" i="1"/>
  <c r="AA88" i="1"/>
  <c r="W88" i="1"/>
  <c r="S88" i="1"/>
  <c r="O88" i="1"/>
  <c r="K88" i="1"/>
  <c r="G88" i="1"/>
  <c r="BU88" i="1"/>
  <c r="BQ88" i="1"/>
  <c r="BM88" i="1"/>
  <c r="BI88" i="1"/>
  <c r="BE88" i="1"/>
  <c r="BA88" i="1"/>
  <c r="AW88" i="1"/>
  <c r="AS88" i="1"/>
  <c r="AO88" i="1"/>
  <c r="AK88" i="1"/>
  <c r="AG88" i="1"/>
  <c r="AC88" i="1"/>
  <c r="Y88" i="1"/>
  <c r="U88" i="1"/>
  <c r="Q88" i="1"/>
  <c r="M88" i="1"/>
  <c r="I88" i="1"/>
  <c r="E88" i="1"/>
  <c r="N78" i="1"/>
  <c r="Z79" i="1"/>
  <c r="AS78" i="1"/>
  <c r="BA79" i="1"/>
  <c r="BF78" i="1"/>
  <c r="AK78" i="1"/>
  <c r="M78" i="1"/>
  <c r="BQ79" i="1"/>
  <c r="AP79" i="1"/>
  <c r="Y79" i="1"/>
  <c r="E79" i="1"/>
  <c r="BU63" i="1"/>
  <c r="BU84" i="1" s="1"/>
  <c r="BQ63" i="1"/>
  <c r="BQ84" i="1" s="1"/>
  <c r="BM63" i="1"/>
  <c r="BM84" i="1" s="1"/>
  <c r="BI63" i="1"/>
  <c r="BI84" i="1" s="1"/>
  <c r="BE63" i="1"/>
  <c r="BE84" i="1" s="1"/>
  <c r="BA63" i="1"/>
  <c r="BA84" i="1" s="1"/>
  <c r="AW63" i="1"/>
  <c r="AW84" i="1" s="1"/>
  <c r="AS63" i="1"/>
  <c r="AS84" i="1" s="1"/>
  <c r="AO63" i="1"/>
  <c r="AO84" i="1" s="1"/>
  <c r="AK63" i="1"/>
  <c r="AK84" i="1" s="1"/>
  <c r="AG63" i="1"/>
  <c r="AG84" i="1" s="1"/>
  <c r="AC63" i="1"/>
  <c r="AC84" i="1" s="1"/>
  <c r="C78" i="1"/>
  <c r="BE78" i="1"/>
  <c r="Z78" i="1"/>
  <c r="E78" i="1"/>
  <c r="BF79" i="1"/>
  <c r="AO79" i="1"/>
  <c r="U79" i="1"/>
  <c r="BQ78" i="1"/>
  <c r="BU79" i="1"/>
  <c r="I79" i="1"/>
  <c r="AT78" i="1"/>
  <c r="Y78" i="1"/>
  <c r="BV79" i="1"/>
  <c r="BE79" i="1"/>
  <c r="AK79" i="1"/>
  <c r="J79" i="1"/>
  <c r="BK79" i="1"/>
  <c r="AE79" i="1"/>
  <c r="BO76" i="1"/>
  <c r="BO89" i="1" s="1"/>
  <c r="BG76" i="1"/>
  <c r="BG89" i="1" s="1"/>
  <c r="AU76" i="1"/>
  <c r="AU89" i="1" s="1"/>
  <c r="AM76" i="1"/>
  <c r="AM89" i="1" s="1"/>
  <c r="AE76" i="1"/>
  <c r="AE89" i="1" s="1"/>
  <c r="S76" i="1"/>
  <c r="S89" i="1" s="1"/>
  <c r="K76" i="1"/>
  <c r="K89" i="1" s="1"/>
  <c r="C79" i="1"/>
  <c r="BO79" i="1"/>
  <c r="BJ79" i="1"/>
  <c r="AY79" i="1"/>
  <c r="AT79" i="1"/>
  <c r="AD79" i="1"/>
  <c r="S79" i="1"/>
  <c r="N79" i="1"/>
  <c r="BV76" i="1"/>
  <c r="BV89" i="1" s="1"/>
  <c r="BR76" i="1"/>
  <c r="BR89" i="1" s="1"/>
  <c r="BN76" i="1"/>
  <c r="BN89" i="1" s="1"/>
  <c r="BJ76" i="1"/>
  <c r="BJ89" i="1" s="1"/>
  <c r="BB76" i="1"/>
  <c r="BB89" i="1" s="1"/>
  <c r="AX76" i="1"/>
  <c r="AX89" i="1" s="1"/>
  <c r="AP76" i="1"/>
  <c r="AP89" i="1" s="1"/>
  <c r="AL76" i="1"/>
  <c r="AL89" i="1" s="1"/>
  <c r="AH76" i="1"/>
  <c r="AH89" i="1" s="1"/>
  <c r="AD76" i="1"/>
  <c r="AD89" i="1" s="1"/>
  <c r="V76" i="1"/>
  <c r="V89" i="1" s="1"/>
  <c r="R76" i="1"/>
  <c r="R89" i="1" s="1"/>
  <c r="J76" i="1"/>
  <c r="J89" i="1" s="1"/>
  <c r="F76" i="1"/>
  <c r="F89" i="1" s="1"/>
  <c r="BS76" i="1"/>
  <c r="BS89" i="1" s="1"/>
  <c r="AY76" i="1"/>
  <c r="AY89" i="1" s="1"/>
  <c r="G76" i="1"/>
  <c r="G89" i="1" s="1"/>
  <c r="AI79" i="1"/>
  <c r="BA78" i="1"/>
  <c r="U78" i="1"/>
  <c r="BS79" i="1"/>
  <c r="BN79" i="1"/>
  <c r="BI79" i="1"/>
  <c r="BC79" i="1"/>
  <c r="AX79" i="1"/>
  <c r="AS79" i="1"/>
  <c r="AM79" i="1"/>
  <c r="AH79" i="1"/>
  <c r="AC79" i="1"/>
  <c r="W79" i="1"/>
  <c r="R79" i="1"/>
  <c r="M79" i="1"/>
  <c r="G79" i="1"/>
  <c r="BU76" i="1"/>
  <c r="BU89" i="1" s="1"/>
  <c r="BM76" i="1"/>
  <c r="BM89" i="1" s="1"/>
  <c r="BI76" i="1"/>
  <c r="BI89" i="1" s="1"/>
  <c r="AW76" i="1"/>
  <c r="AW89" i="1" s="1"/>
  <c r="AO76" i="1"/>
  <c r="AO89" i="1" s="1"/>
  <c r="AG76" i="1"/>
  <c r="AG89" i="1" s="1"/>
  <c r="AC76" i="1"/>
  <c r="AC89" i="1" s="1"/>
  <c r="Q76" i="1"/>
  <c r="Q89" i="1" s="1"/>
  <c r="I76" i="1"/>
  <c r="I89" i="1" s="1"/>
  <c r="AU79" i="1"/>
  <c r="O79" i="1"/>
  <c r="BW76" i="1"/>
  <c r="BW89" i="1" s="1"/>
  <c r="BK76" i="1"/>
  <c r="BK89" i="1" s="1"/>
  <c r="BC76" i="1"/>
  <c r="BC89" i="1" s="1"/>
  <c r="AQ76" i="1"/>
  <c r="AQ89" i="1" s="1"/>
  <c r="AI76" i="1"/>
  <c r="AI89" i="1" s="1"/>
  <c r="AA76" i="1"/>
  <c r="AA89" i="1" s="1"/>
  <c r="W76" i="1"/>
  <c r="W89" i="1" s="1"/>
  <c r="O76" i="1"/>
  <c r="O89" i="1" s="1"/>
  <c r="BW79" i="1"/>
  <c r="BR79" i="1"/>
  <c r="BM79" i="1"/>
  <c r="BG79" i="1"/>
  <c r="BB79" i="1"/>
  <c r="AW79" i="1"/>
  <c r="AQ79" i="1"/>
  <c r="AL79" i="1"/>
  <c r="AG79" i="1"/>
  <c r="AA79" i="1"/>
  <c r="V79" i="1"/>
  <c r="Q79" i="1"/>
  <c r="K79" i="1"/>
  <c r="F79" i="1"/>
  <c r="BX76" i="1"/>
  <c r="BX89" i="1" s="1"/>
  <c r="BT76" i="1"/>
  <c r="BT89" i="1" s="1"/>
  <c r="BP76" i="1"/>
  <c r="BP89" i="1" s="1"/>
  <c r="BL76" i="1"/>
  <c r="BL89" i="1" s="1"/>
  <c r="BH76" i="1"/>
  <c r="BH89" i="1" s="1"/>
  <c r="BD76" i="1"/>
  <c r="BD89" i="1" s="1"/>
  <c r="AZ76" i="1"/>
  <c r="AZ89" i="1" s="1"/>
  <c r="AV76" i="1"/>
  <c r="AV89" i="1" s="1"/>
  <c r="AR76" i="1"/>
  <c r="AR89" i="1" s="1"/>
  <c r="AN76" i="1"/>
  <c r="AN89" i="1" s="1"/>
  <c r="AJ76" i="1"/>
  <c r="AJ89" i="1" s="1"/>
  <c r="AF76" i="1"/>
  <c r="AF89" i="1" s="1"/>
  <c r="AB76" i="1"/>
  <c r="AB89" i="1" s="1"/>
  <c r="X76" i="1"/>
  <c r="X89" i="1" s="1"/>
  <c r="T76" i="1"/>
  <c r="T89" i="1" s="1"/>
  <c r="P76" i="1"/>
  <c r="P89" i="1" s="1"/>
  <c r="L76" i="1"/>
  <c r="L89" i="1" s="1"/>
  <c r="H76" i="1"/>
  <c r="H89" i="1" s="1"/>
  <c r="D76" i="1"/>
  <c r="D89" i="1" s="1"/>
  <c r="BX79" i="1"/>
  <c r="BT79" i="1"/>
  <c r="BP79" i="1"/>
  <c r="BL79" i="1"/>
  <c r="BH79" i="1"/>
  <c r="BD79" i="1"/>
  <c r="AZ79" i="1"/>
  <c r="AV79" i="1"/>
  <c r="AR79" i="1"/>
  <c r="AN79" i="1"/>
  <c r="AJ79" i="1"/>
  <c r="AF79" i="1"/>
  <c r="AB79" i="1"/>
  <c r="X79" i="1"/>
  <c r="T79" i="1"/>
  <c r="P79" i="1"/>
  <c r="L79" i="1"/>
  <c r="H79" i="1"/>
  <c r="D79" i="1"/>
  <c r="Y63" i="1"/>
  <c r="Y84" i="1" s="1"/>
  <c r="U63" i="1"/>
  <c r="U84" i="1" s="1"/>
  <c r="Q63" i="1"/>
  <c r="Q84" i="1" s="1"/>
  <c r="M63" i="1"/>
  <c r="M84" i="1" s="1"/>
  <c r="I63" i="1"/>
  <c r="I84" i="1" s="1"/>
  <c r="E63" i="1"/>
  <c r="E84" i="1" s="1"/>
  <c r="BX63" i="1"/>
  <c r="BX84" i="1" s="1"/>
  <c r="BT63" i="1"/>
  <c r="BT84" i="1" s="1"/>
  <c r="BP63" i="1"/>
  <c r="BP84" i="1" s="1"/>
  <c r="BL63" i="1"/>
  <c r="BL84" i="1" s="1"/>
  <c r="BH63" i="1"/>
  <c r="BH84" i="1" s="1"/>
  <c r="BD63" i="1"/>
  <c r="BD84" i="1" s="1"/>
  <c r="AZ63" i="1"/>
  <c r="AZ84" i="1" s="1"/>
  <c r="AV63" i="1"/>
  <c r="AV84" i="1" s="1"/>
  <c r="AR63" i="1"/>
  <c r="AR84" i="1" s="1"/>
  <c r="AN63" i="1"/>
  <c r="AN84" i="1" s="1"/>
  <c r="AJ63" i="1"/>
  <c r="AJ84" i="1" s="1"/>
  <c r="AF63" i="1"/>
  <c r="AF84" i="1" s="1"/>
  <c r="AB63" i="1"/>
  <c r="AB84" i="1" s="1"/>
  <c r="X63" i="1"/>
  <c r="X84" i="1" s="1"/>
  <c r="T63" i="1"/>
  <c r="T84" i="1" s="1"/>
  <c r="P63" i="1"/>
  <c r="P84" i="1" s="1"/>
  <c r="L63" i="1"/>
  <c r="L84" i="1" s="1"/>
  <c r="H63" i="1"/>
  <c r="H84" i="1" s="1"/>
  <c r="BW63" i="1"/>
  <c r="BW84" i="1" s="1"/>
  <c r="BS63" i="1"/>
  <c r="BS84" i="1" s="1"/>
  <c r="BO63" i="1"/>
  <c r="BO84" i="1" s="1"/>
  <c r="BK63" i="1"/>
  <c r="BK84" i="1" s="1"/>
  <c r="BG63" i="1"/>
  <c r="BG84" i="1" s="1"/>
  <c r="BC63" i="1"/>
  <c r="BC84" i="1" s="1"/>
  <c r="AY63" i="1"/>
  <c r="AY84" i="1" s="1"/>
  <c r="AU63" i="1"/>
  <c r="AU84" i="1" s="1"/>
  <c r="AQ63" i="1"/>
  <c r="AQ84" i="1" s="1"/>
  <c r="AM63" i="1"/>
  <c r="AM84" i="1" s="1"/>
  <c r="AI63" i="1"/>
  <c r="AI84" i="1" s="1"/>
  <c r="AE63" i="1"/>
  <c r="AE84" i="1" s="1"/>
  <c r="AA63" i="1"/>
  <c r="AA84" i="1" s="1"/>
  <c r="W63" i="1"/>
  <c r="W84" i="1" s="1"/>
  <c r="S63" i="1"/>
  <c r="S84" i="1" s="1"/>
  <c r="O63" i="1"/>
  <c r="O84" i="1" s="1"/>
  <c r="K63" i="1"/>
  <c r="K84" i="1" s="1"/>
  <c r="G63" i="1"/>
  <c r="G84" i="1" s="1"/>
  <c r="C63" i="1"/>
  <c r="C84" i="1" s="1"/>
  <c r="BV63" i="1"/>
  <c r="BV84" i="1" s="1"/>
  <c r="BR63" i="1"/>
  <c r="BR84" i="1" s="1"/>
  <c r="BN63" i="1"/>
  <c r="BN84" i="1" s="1"/>
  <c r="BJ63" i="1"/>
  <c r="BJ84" i="1" s="1"/>
  <c r="BF63" i="1"/>
  <c r="BF84" i="1" s="1"/>
  <c r="BB63" i="1"/>
  <c r="BB84" i="1" s="1"/>
  <c r="AX63" i="1"/>
  <c r="AX84" i="1" s="1"/>
  <c r="AT63" i="1"/>
  <c r="AT84" i="1" s="1"/>
  <c r="AP63" i="1"/>
  <c r="AP84" i="1" s="1"/>
  <c r="AL63" i="1"/>
  <c r="AL84" i="1" s="1"/>
  <c r="AH63" i="1"/>
  <c r="AH84" i="1" s="1"/>
  <c r="AD63" i="1"/>
  <c r="AD84" i="1" s="1"/>
  <c r="Z63" i="1"/>
  <c r="Z84" i="1" s="1"/>
  <c r="V63" i="1"/>
  <c r="V84" i="1" s="1"/>
  <c r="R63" i="1"/>
  <c r="R84" i="1" s="1"/>
  <c r="N63" i="1"/>
  <c r="N84" i="1" s="1"/>
  <c r="J63" i="1"/>
  <c r="J84" i="1" s="1"/>
  <c r="F63" i="1"/>
  <c r="F84" i="1" s="1"/>
  <c r="D63" i="1"/>
  <c r="D84" i="1" s="1"/>
  <c r="AS73" i="1" l="1"/>
  <c r="AI73" i="1"/>
  <c r="BH73" i="1"/>
  <c r="Y73" i="1"/>
  <c r="CB68" i="1"/>
  <c r="CB72" i="1"/>
  <c r="CA68" i="1"/>
  <c r="CA72" i="1"/>
  <c r="S73" i="1"/>
  <c r="I73" i="1"/>
  <c r="AB73" i="1"/>
  <c r="AO73" i="1"/>
  <c r="AM73" i="1"/>
  <c r="BD73" i="1"/>
  <c r="AL73" i="1"/>
  <c r="L73" i="1"/>
  <c r="BX73" i="1"/>
  <c r="BU73" i="1"/>
  <c r="BJ73" i="1"/>
  <c r="AD73" i="1"/>
  <c r="BN73" i="1"/>
  <c r="G73" i="1"/>
  <c r="V73" i="1"/>
  <c r="AT73" i="1"/>
  <c r="BU58" i="1"/>
  <c r="T58" i="1"/>
  <c r="AH58" i="1"/>
  <c r="AA58" i="1"/>
  <c r="AW58" i="1"/>
  <c r="AZ58" i="1"/>
  <c r="BV58" i="1"/>
  <c r="BW58" i="1"/>
  <c r="D58" i="1"/>
  <c r="BH58" i="1"/>
  <c r="AG58" i="1"/>
  <c r="AO58" i="1"/>
  <c r="BG58" i="1"/>
  <c r="AR58" i="1"/>
  <c r="BX58" i="1"/>
  <c r="I58" i="1"/>
  <c r="Q58" i="1"/>
  <c r="AB58" i="1"/>
  <c r="BM58" i="1"/>
  <c r="BN58" i="1"/>
  <c r="S58" i="1"/>
  <c r="BO58" i="1"/>
  <c r="J58" i="1"/>
  <c r="AP58" i="1"/>
  <c r="AX58" i="1"/>
  <c r="AI58" i="1"/>
  <c r="AJ58" i="1"/>
  <c r="BP58" i="1"/>
  <c r="AK83" i="1"/>
  <c r="BQ83" i="1"/>
  <c r="D83" i="1"/>
  <c r="AJ83" i="1"/>
  <c r="AZ83" i="1"/>
  <c r="AA83" i="1"/>
  <c r="BG83" i="1"/>
  <c r="BF83" i="1"/>
  <c r="E83" i="1"/>
  <c r="U83" i="1"/>
  <c r="BE83" i="1"/>
  <c r="AH83" i="1"/>
  <c r="AC83" i="1"/>
  <c r="H83" i="1"/>
  <c r="X83" i="1"/>
  <c r="AN83" i="1"/>
  <c r="BT83" i="1"/>
  <c r="BY83" i="1"/>
  <c r="BY85" i="1" s="1"/>
  <c r="O83" i="1"/>
  <c r="AE83" i="1"/>
  <c r="AU83" i="1"/>
  <c r="BK83" i="1"/>
  <c r="BR83" i="1"/>
  <c r="CC68" i="1"/>
  <c r="F58" i="1"/>
  <c r="V58" i="1"/>
  <c r="AD58" i="1"/>
  <c r="AL58" i="1"/>
  <c r="BB58" i="1"/>
  <c r="BJ58" i="1"/>
  <c r="BR58" i="1"/>
  <c r="G58" i="1"/>
  <c r="O58" i="1"/>
  <c r="W58" i="1"/>
  <c r="AE58" i="1"/>
  <c r="AM58" i="1"/>
  <c r="AU58" i="1"/>
  <c r="BC58" i="1"/>
  <c r="BK58" i="1"/>
  <c r="BS58" i="1"/>
  <c r="H58" i="1"/>
  <c r="P58" i="1"/>
  <c r="X58" i="1"/>
  <c r="AF58" i="1"/>
  <c r="AN58" i="1"/>
  <c r="AV58" i="1"/>
  <c r="BD58" i="1"/>
  <c r="BL58" i="1"/>
  <c r="BT58" i="1"/>
  <c r="AC58" i="1"/>
  <c r="BI58" i="1"/>
  <c r="M83" i="1"/>
  <c r="AG83" i="1"/>
  <c r="AW83" i="1"/>
  <c r="BM83" i="1"/>
  <c r="R83" i="1"/>
  <c r="AX83" i="1"/>
  <c r="P83" i="1"/>
  <c r="AF83" i="1"/>
  <c r="AV83" i="1"/>
  <c r="BL83" i="1"/>
  <c r="W83" i="1"/>
  <c r="BC83" i="1"/>
  <c r="BS83" i="1"/>
  <c r="BB83" i="1"/>
  <c r="R58" i="1"/>
  <c r="K58" i="1"/>
  <c r="AQ58" i="1"/>
  <c r="AY58" i="1"/>
  <c r="L58" i="1"/>
  <c r="Q83" i="1"/>
  <c r="BA83" i="1"/>
  <c r="T83" i="1"/>
  <c r="BP83" i="1"/>
  <c r="K83" i="1"/>
  <c r="AQ83" i="1"/>
  <c r="BW83" i="1"/>
  <c r="Z83" i="1"/>
  <c r="BI83" i="1"/>
  <c r="N83" i="1"/>
  <c r="F83" i="1"/>
  <c r="AR83" i="1"/>
  <c r="AY83" i="1"/>
  <c r="BO83" i="1"/>
  <c r="J83" i="1"/>
  <c r="AP83" i="1"/>
  <c r="BV83" i="1"/>
  <c r="BY65" i="1"/>
  <c r="BY72" i="1" s="1"/>
  <c r="BY84" i="1"/>
  <c r="C73" i="1"/>
  <c r="C83" i="1"/>
  <c r="D65" i="1"/>
  <c r="D72" i="1" s="1"/>
  <c r="R65" i="1"/>
  <c r="R72" i="1" s="1"/>
  <c r="AH65" i="1"/>
  <c r="AH72" i="1" s="1"/>
  <c r="AX65" i="1"/>
  <c r="AX72" i="1" s="1"/>
  <c r="BN65" i="1"/>
  <c r="BN72" i="1" s="1"/>
  <c r="G65" i="1"/>
  <c r="G72" i="1" s="1"/>
  <c r="W65" i="1"/>
  <c r="W72" i="1" s="1"/>
  <c r="AM65" i="1"/>
  <c r="AM72" i="1" s="1"/>
  <c r="BC65" i="1"/>
  <c r="BC72" i="1" s="1"/>
  <c r="BS65" i="1"/>
  <c r="BS72" i="1" s="1"/>
  <c r="P65" i="1"/>
  <c r="P72" i="1" s="1"/>
  <c r="AF65" i="1"/>
  <c r="AF72" i="1" s="1"/>
  <c r="AV65" i="1"/>
  <c r="AV72" i="1" s="1"/>
  <c r="BL65" i="1"/>
  <c r="BL72" i="1" s="1"/>
  <c r="E65" i="1"/>
  <c r="E72" i="1" s="1"/>
  <c r="U65" i="1"/>
  <c r="U72" i="1" s="1"/>
  <c r="AC65" i="1"/>
  <c r="AC72" i="1" s="1"/>
  <c r="AS65" i="1"/>
  <c r="AS72" i="1" s="1"/>
  <c r="BI65" i="1"/>
  <c r="BI72" i="1" s="1"/>
  <c r="F65" i="1"/>
  <c r="F72" i="1" s="1"/>
  <c r="V65" i="1"/>
  <c r="V72" i="1" s="1"/>
  <c r="AL65" i="1"/>
  <c r="AL72" i="1" s="1"/>
  <c r="BB65" i="1"/>
  <c r="BB72" i="1" s="1"/>
  <c r="BR65" i="1"/>
  <c r="BR72" i="1" s="1"/>
  <c r="K65" i="1"/>
  <c r="K72" i="1" s="1"/>
  <c r="AA65" i="1"/>
  <c r="AA72" i="1" s="1"/>
  <c r="AQ65" i="1"/>
  <c r="AQ72" i="1" s="1"/>
  <c r="BG65" i="1"/>
  <c r="BG72" i="1" s="1"/>
  <c r="T65" i="1"/>
  <c r="T72" i="1" s="1"/>
  <c r="AJ65" i="1"/>
  <c r="AJ72" i="1" s="1"/>
  <c r="AZ65" i="1"/>
  <c r="AZ72" i="1" s="1"/>
  <c r="BP65" i="1"/>
  <c r="BP72" i="1" s="1"/>
  <c r="I65" i="1"/>
  <c r="I72" i="1" s="1"/>
  <c r="Y65" i="1"/>
  <c r="Y72" i="1" s="1"/>
  <c r="AG65" i="1"/>
  <c r="AG72" i="1" s="1"/>
  <c r="AW65" i="1"/>
  <c r="AW72" i="1" s="1"/>
  <c r="BM65" i="1"/>
  <c r="BM72" i="1" s="1"/>
  <c r="J65" i="1"/>
  <c r="J72" i="1" s="1"/>
  <c r="Z65" i="1"/>
  <c r="Z72" i="1" s="1"/>
  <c r="AP65" i="1"/>
  <c r="AP72" i="1" s="1"/>
  <c r="BF65" i="1"/>
  <c r="BF72" i="1" s="1"/>
  <c r="BV65" i="1"/>
  <c r="BV72" i="1" s="1"/>
  <c r="O65" i="1"/>
  <c r="O72" i="1" s="1"/>
  <c r="AE65" i="1"/>
  <c r="AE72" i="1" s="1"/>
  <c r="AU65" i="1"/>
  <c r="AU72" i="1" s="1"/>
  <c r="BK65" i="1"/>
  <c r="BK72" i="1" s="1"/>
  <c r="H65" i="1"/>
  <c r="H72" i="1" s="1"/>
  <c r="X65" i="1"/>
  <c r="X72" i="1" s="1"/>
  <c r="AN65" i="1"/>
  <c r="AN72" i="1" s="1"/>
  <c r="BD65" i="1"/>
  <c r="BD72" i="1" s="1"/>
  <c r="BT65" i="1"/>
  <c r="BT72" i="1" s="1"/>
  <c r="M65" i="1"/>
  <c r="M72" i="1" s="1"/>
  <c r="AK65" i="1"/>
  <c r="AK72" i="1" s="1"/>
  <c r="BA65" i="1"/>
  <c r="BA72" i="1" s="1"/>
  <c r="BQ65" i="1"/>
  <c r="BQ72" i="1" s="1"/>
  <c r="N65" i="1"/>
  <c r="N72" i="1" s="1"/>
  <c r="AD65" i="1"/>
  <c r="AD72" i="1" s="1"/>
  <c r="AT65" i="1"/>
  <c r="AT72" i="1" s="1"/>
  <c r="BJ65" i="1"/>
  <c r="BJ72" i="1" s="1"/>
  <c r="C65" i="1"/>
  <c r="S65" i="1"/>
  <c r="S72" i="1" s="1"/>
  <c r="AI65" i="1"/>
  <c r="AI72" i="1" s="1"/>
  <c r="AY65" i="1"/>
  <c r="AY72" i="1" s="1"/>
  <c r="BO65" i="1"/>
  <c r="BO72" i="1" s="1"/>
  <c r="L65" i="1"/>
  <c r="L72" i="1" s="1"/>
  <c r="AB65" i="1"/>
  <c r="AB72" i="1" s="1"/>
  <c r="AR65" i="1"/>
  <c r="AR72" i="1" s="1"/>
  <c r="BH65" i="1"/>
  <c r="BH72" i="1" s="1"/>
  <c r="Q65" i="1"/>
  <c r="Q72" i="1" s="1"/>
  <c r="AO65" i="1"/>
  <c r="AO72" i="1" s="1"/>
  <c r="BE65" i="1"/>
  <c r="BE72" i="1" s="1"/>
  <c r="BU65" i="1"/>
  <c r="BU72" i="1" s="1"/>
  <c r="BX65" i="1"/>
  <c r="BX72" i="1" s="1"/>
  <c r="BW65" i="1"/>
  <c r="BW72" i="1" s="1"/>
  <c r="BO68" i="1" l="1"/>
  <c r="N68" i="1"/>
  <c r="X68" i="1"/>
  <c r="AP68" i="1"/>
  <c r="BG68" i="1"/>
  <c r="AF68" i="1"/>
  <c r="BQ68" i="1"/>
  <c r="BT68" i="1"/>
  <c r="H68" i="1"/>
  <c r="AG68" i="1"/>
  <c r="BI68" i="1"/>
  <c r="BU68" i="1"/>
  <c r="AE68" i="1"/>
  <c r="BP68" i="1"/>
  <c r="F68" i="1"/>
  <c r="AX68" i="1"/>
  <c r="AT68" i="1"/>
  <c r="BA68" i="1"/>
  <c r="BK68" i="1"/>
  <c r="J68" i="1"/>
  <c r="Y68" i="1"/>
  <c r="AA68" i="1"/>
  <c r="AL68" i="1"/>
  <c r="AS68" i="1"/>
  <c r="BS68" i="1"/>
  <c r="G68" i="1"/>
  <c r="BH68" i="1"/>
  <c r="AW68" i="1"/>
  <c r="BR68" i="1"/>
  <c r="U68" i="1"/>
  <c r="AM68" i="1"/>
  <c r="AO68" i="1"/>
  <c r="AI68" i="1"/>
  <c r="BV68" i="1"/>
  <c r="AJ68" i="1"/>
  <c r="BX68" i="1"/>
  <c r="Q68" i="1"/>
  <c r="S68" i="1"/>
  <c r="AU68" i="1"/>
  <c r="BF68" i="1"/>
  <c r="BM68" i="1"/>
  <c r="I68" i="1"/>
  <c r="V68" i="1"/>
  <c r="AC68" i="1"/>
  <c r="AV68" i="1"/>
  <c r="BY68" i="1"/>
  <c r="M68" i="1"/>
  <c r="BE68" i="1"/>
  <c r="AY68" i="1"/>
  <c r="Z68" i="1"/>
  <c r="AZ68" i="1"/>
  <c r="P68" i="1"/>
  <c r="W68" i="1"/>
  <c r="AB68" i="1"/>
  <c r="BD68" i="1"/>
  <c r="BL68" i="1"/>
  <c r="R68" i="1"/>
  <c r="BW68" i="1"/>
  <c r="AR68" i="1"/>
  <c r="BJ68" i="1"/>
  <c r="O68" i="1"/>
  <c r="AQ68" i="1"/>
  <c r="BB68" i="1"/>
  <c r="E68" i="1"/>
  <c r="AH68" i="1"/>
  <c r="L68" i="1"/>
  <c r="AD68" i="1"/>
  <c r="AK68" i="1"/>
  <c r="AN68" i="1"/>
  <c r="T68" i="1"/>
  <c r="K68" i="1"/>
  <c r="BC68" i="1"/>
  <c r="BN68" i="1"/>
  <c r="D68" i="1"/>
  <c r="BX85" i="1"/>
  <c r="BU85" i="1"/>
  <c r="BH85" i="1"/>
  <c r="AB85" i="1"/>
  <c r="BO85" i="1"/>
  <c r="AI85" i="1"/>
  <c r="C68" i="1"/>
  <c r="C85" i="1"/>
  <c r="AT85" i="1"/>
  <c r="N85" i="1"/>
  <c r="BD85" i="1"/>
  <c r="X85" i="1"/>
  <c r="BK85" i="1"/>
  <c r="AE85" i="1"/>
  <c r="BV85" i="1"/>
  <c r="AP85" i="1"/>
  <c r="J85" i="1"/>
  <c r="BP85" i="1"/>
  <c r="AJ85" i="1"/>
  <c r="BG85" i="1"/>
  <c r="AA85" i="1"/>
  <c r="BR85" i="1"/>
  <c r="AL85" i="1"/>
  <c r="F85" i="1"/>
  <c r="AS85" i="1"/>
  <c r="U85" i="1"/>
  <c r="AF85" i="1"/>
  <c r="BS85" i="1"/>
  <c r="AM85" i="1"/>
  <c r="G85" i="1"/>
  <c r="AX85" i="1"/>
  <c r="R85" i="1"/>
  <c r="C72" i="1"/>
  <c r="M85" i="1"/>
  <c r="AO85" i="1"/>
  <c r="Y85" i="1"/>
  <c r="BL85" i="1"/>
  <c r="BW85" i="1"/>
  <c r="BE85" i="1"/>
  <c r="Q85" i="1"/>
  <c r="AR85" i="1"/>
  <c r="L85" i="1"/>
  <c r="AY85" i="1"/>
  <c r="S85" i="1"/>
  <c r="BJ85" i="1"/>
  <c r="AD85" i="1"/>
  <c r="AK85" i="1"/>
  <c r="BT85" i="1"/>
  <c r="AN85" i="1"/>
  <c r="H85" i="1"/>
  <c r="AU85" i="1"/>
  <c r="O85" i="1"/>
  <c r="BF85" i="1"/>
  <c r="Z85" i="1"/>
  <c r="AG85" i="1"/>
  <c r="I85" i="1"/>
  <c r="AZ85" i="1"/>
  <c r="T85" i="1"/>
  <c r="AQ85" i="1"/>
  <c r="K85" i="1"/>
  <c r="BB85" i="1"/>
  <c r="V85" i="1"/>
  <c r="BI85" i="1"/>
  <c r="AC85" i="1"/>
  <c r="E85" i="1"/>
  <c r="AV85" i="1"/>
  <c r="P85" i="1"/>
  <c r="BC85" i="1"/>
  <c r="W85" i="1"/>
  <c r="BN85" i="1"/>
  <c r="AH85" i="1"/>
  <c r="D85" i="1"/>
  <c r="AW85" i="1"/>
  <c r="BA85" i="1"/>
  <c r="BQ85" i="1"/>
  <c r="BM85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<sst xmlns="http://schemas.openxmlformats.org/spreadsheetml/2006/main" count="675" uniqueCount="167">
  <si>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</si>
  <si>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</si>
  <si>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</si>
  <si>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</si>
  <si>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</si>
  <si>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</si>
  <si>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</si>
  <si>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</si>
  <si>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</si>
  <si>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</si>
  <si>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</si>
  <si>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</si>
  <si>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</si>
  <si>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</si>
  <si>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</si>
  <si>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</si>
  <si>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</si>
  <si>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</si>
  <si>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</si>
  <si>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</si>
  <si>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</si>
  <si>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</si>
  <si>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</si>
  <si>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</si>
  <si>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</si>
  <si>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</si>
  <si>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</si>
  <si>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</si>
  <si>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</si>
  <si>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</si>
  <si>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</si>
  <si>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</si>
  <si>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</si>
  <si>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</si>
  <si>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</si>
  <si>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</si>
  <si>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</si>
  <si>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</si>
  <si>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</si>
  <si>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</si>
  <si>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</si>
  <si>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</si>
  <si>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</si>
  <si>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</si>
  <si>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</si>
  <si>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</si>
  <si>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</si>
  <si>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</si>
  <si>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</si>
  <si>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</si>
  <si>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</si>
  <si>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</si>
  <si>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</si>
  <si>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</si>
  <si>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</si>
  <si>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</si>
  <si>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</si>
  <si>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</si>
  <si>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</si>
  <si>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</si>
  <si>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</si>
  <si>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</si>
  <si>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</si>
  <si>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</si>
  <si>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</si>
  <si>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</si>
  <si>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</si>
  <si>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</si>
  <si>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</si>
  <si>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</si>
  <si>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</si>
  <si>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</si>
  <si>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</si>
  <si>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</si>
  <si>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</si>
  <si>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</si>
  <si>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</si>
  <si>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</si>
  <si>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</si>
  <si>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</si>
  <si>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</si>
  <si>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</si>
  <si>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</si>
  <si>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</si>
  <si>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</si>
  <si>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</si>
  <si>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</si>
  <si>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</si>
  <si>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</si>
  <si>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</si>
  <si>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</si>
  <si>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</si>
  <si>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</si>
  <si>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</si>
  <si>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</si>
  <si>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</si>
  <si>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</si>
  <si>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</si>
  <si>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</si>
  <si>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</si>
  <si>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</si>
  <si>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</si>
  <si>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</si>
  <si>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</si>
  <si>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</si>
  <si>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</si>
  <si>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</si>
  <si>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</si>
  <si>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</si>
  <si>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</si>
  <si>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</si>
  <si>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</si>
  <si>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</si>
  <si>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</si>
  <si>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</si>
  <si>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</si>
  <si>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Price Index</t>
  </si>
  <si>
    <t>Deflator</t>
  </si>
  <si>
    <t>degree of exploitation</t>
  </si>
  <si>
    <t>rate of surplus value</t>
  </si>
  <si>
    <t>GDP DEFLATOR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</si>
  <si>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</si>
  <si>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</si>
  <si>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</si>
  <si>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</si>
  <si>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</si>
  <si>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</si>
  <si>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</si>
  <si>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</si>
  <si>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</si>
  <si>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</si>
  <si>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</si>
  <si>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</si>
  <si>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</si>
  <si>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</si>
  <si>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</si>
  <si>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</si>
  <si>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</si>
  <si>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</si>
  <si>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</si>
  <si>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</si>
  <si>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</si>
  <si>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Last Revised on: 28 March 2024</t>
  </si>
  <si>
    <t>net surplus rate of return on fixed assets</t>
  </si>
  <si>
    <t>worker remuneration adjusted for inflation</t>
  </si>
  <si>
    <t xml:space="preserve">Adjusted real net surplus </t>
  </si>
  <si>
    <t>Adjusted real net surplus</t>
  </si>
  <si>
    <t>net surplus rate of return</t>
  </si>
  <si>
    <t>Graph 8.</t>
  </si>
  <si>
    <t>Graph 12.</t>
  </si>
  <si>
    <t>Graph 13.</t>
  </si>
  <si>
    <t>Graph 14.</t>
  </si>
  <si>
    <t>profits without IVA &amp; CCJ adjusted by GDP Deflator</t>
  </si>
  <si>
    <t>Graph 7.</t>
  </si>
  <si>
    <t>Graph 9.</t>
  </si>
  <si>
    <t>Graph 11.</t>
  </si>
  <si>
    <t>Graph 15.</t>
  </si>
  <si>
    <t>Capacity Utilization Indexed</t>
  </si>
  <si>
    <t>Turnover indexed</t>
  </si>
  <si>
    <t>Graph 10</t>
  </si>
  <si>
    <t>Graph 16.</t>
  </si>
  <si>
    <t>Graph 17.</t>
  </si>
  <si>
    <t>2025</t>
  </si>
  <si>
    <t>Big 5</t>
  </si>
  <si>
    <t>Ratio of capacity to turnover</t>
  </si>
  <si>
    <t>Fixed capital adjust by price changes</t>
  </si>
  <si>
    <t>Graph 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</si>
</sst>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7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indexed="9"/>
      <name val="Calibri"/>
      <family val="2"/>
    </font>
    <font>
      <b/>
      <sz val="11"/>
      <name val="Calibri"/>
      <family val="2"/>
    </font>
    <font>
      <sz val="10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FF0000"/>
      <name val="Calibri"/>
      <family val="2"/>
    </font>
    <font>
      <b/>
      <sz val="11"/>
      <color indexed="9"/>
      <name val="Calibri"/>
    </font>
    <font>
      <b/>
      <sz val="11"/>
      <name val="Calibri"/>
    </font>
    <font>
      <sz val="9"/>
      <color rgb="FF4F4F4F"/>
      <name val="Segoe UI"/>
      <family val="2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4" fontId="10" fillId="0" borderId="0" xfId="1" applyNumberFormat="1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2" fillId="0" borderId="0" xfId="0" applyFont="1"/>
    <xf numFmtId="164" fontId="12" fillId="0" borderId="0" xfId="1" applyNumberFormat="1" applyFont="1"/>
    <xf numFmtId="0" fontId="12" fillId="0" borderId="0" xfId="1" applyNumberFormat="1" applyFont="1"/>
    <xf numFmtId="165" fontId="12" fillId="0" borderId="0" xfId="1" applyNumberFormat="1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164" fontId="14" fillId="0" borderId="0" xfId="1" applyNumberFormat="1" applyFont="1"/>
    <xf numFmtId="0" fontId="16" fillId="2" borderId="1" xfId="0" applyFont="1" applyFill="1" applyBorder="1" applyAlignment="1">
      <alignment horizontal="center" vertical="center"/>
    </xf>
    <xf numFmtId="0" fontId="17" fillId="0" borderId="0" xfId="0" applyFont="1"/>
    <xf numFmtId="10" fontId="10" fillId="0" borderId="0" xfId="0" applyNumberFormat="1" applyFont="1"/>
    <xf numFmtId="10" fontId="10" fillId="0" borderId="0" xfId="1" applyNumberFormat="1" applyFont="1"/>
    <xf numFmtId="2" fontId="11" fillId="0" borderId="0" xfId="0" applyNumberFormat="1" applyFont="1"/>
    <xf numFmtId="0" fontId="18" fillId="0" borderId="0" xfId="0" applyFont="1"/>
    <xf numFmtId="0" fontId="19" fillId="2" borderId="1" xfId="0" applyFont="1" applyFill="1" applyBorder="1" applyAlignment="1">
      <alignment horizontal="center" vertical="center"/>
    </xf>
    <xf numFmtId="0" fontId="20" fillId="0" borderId="0" xfId="0" applyFont="1"/>
    <xf numFmtId="4" fontId="8" fillId="0" borderId="0" xfId="0" applyNumberFormat="1" applyFont="1"/>
    <xf numFmtId="0" fontId="21" fillId="0" borderId="0" xfId="0" applyFont="1"/>
    <xf numFmtId="2" fontId="22" fillId="0" borderId="0" xfId="0" applyNumberFormat="1" applyFont="1"/>
    <xf numFmtId="165" fontId="21" fillId="0" borderId="0" xfId="1" applyNumberFormat="1" applyFont="1"/>
    <xf numFmtId="9" fontId="12" fillId="0" borderId="0" xfId="1" applyFont="1"/>
    <xf numFmtId="0" fontId="23" fillId="0" borderId="0" xfId="0" applyFont="1"/>
    <xf numFmtId="164" fontId="23" fillId="0" borderId="0" xfId="1" applyNumberFormat="1" applyFont="1"/>
    <xf numFmtId="0" fontId="24" fillId="2" borderId="1" xfId="0" applyFont="1" applyFill="1" applyBorder="1" applyAlignment="1">
      <alignment horizontal="center" vertical="center"/>
    </xf>
    <xf numFmtId="0" fontId="25" fillId="0" borderId="0" xfId="0" applyFont="1"/>
    <xf numFmtId="10" fontId="0" fillId="0" borderId="0" xfId="0" applyNumberFormat="1"/>
    <xf numFmtId="164" fontId="0" fillId="0" borderId="0" xfId="1" applyNumberFormat="1" applyFont="1"/>
    <xf numFmtId="4" fontId="26" fillId="3" borderId="0" xfId="0" applyNumberFormat="1" applyFont="1" applyFill="1" applyAlignment="1">
      <alignment horizontal="right" vertical="center"/>
    </xf>
    <xf numFmtId="0" fontId="13" fillId="0" borderId="0" xfId="0" applyFont="1" applyAlignment="1">
      <alignment horizontal="right"/>
    </xf>
    <xf numFmtId="165" fontId="22" fillId="0" borderId="0" xfId="0" applyNumberFormat="1" applyFont="1"/>
    <xf numFmtId="0" fontId="5" fillId="0" borderId="0" xfId="0" applyFont="1" applyAlignment="1">
      <alignment wrapText="1"/>
    </xf>
    <xf numFmtId="0" fontId="0" fillId="0" borderId="0" xfId="0"/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layout>
        <c:manualLayout>
          <c:xMode val="edge"/>
          <c:yMode val="edge"/>
          <c:x val="0.116452769827802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9.7628408584390744E-2"/>
          <c:w val="0.89024766246981191"/>
          <c:h val="0.69059221643397317"/>
        </c:manualLayout>
      </c:layout>
      <c:lineChart>
        <c:grouping val="standard"/>
        <c:varyColors val="0"/>
        <c:ser>
          <c:idx val="0"/>
          <c:order val="0"/>
          <c:tx>
            <c:v>net surplus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Table!$C$72:$CF$72</c:f>
              <c:numCache>
                <c:formatCode>0.0%</c:formatCode>
                <c:ptCount val="82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0.12163815590846286</c:v>
                </c:pt>
                <c:pt idx="76">
                  <c:v>0.12660922589378101</c:v>
                </c:pt>
                <c:pt idx="77">
                  <c:v>0.12643444370275828</c:v>
                </c:pt>
                <c:pt idx="78">
                  <c:v>0.12624858605539568</c:v>
                </c:pt>
                <c:pt idx="79">
                  <c:v>0.12736511531004202</c:v>
                </c:pt>
                <c:pt idx="80">
                  <c:v>0.12474818921673175</c:v>
                </c:pt>
                <c:pt idx="81">
                  <c:v>0.12895779257201875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39-49EE-B586-42DB0502BD2A}"/>
            </c:ext>
          </c:extLst>
        </c:ser>
        <c:ser>
          <c:idx val="1"/>
          <c:order val="1"/>
          <c:tx>
            <c:v>pre tax profits / fixed &amp; circulating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Table!$C$68:$CF$68</c:f>
              <c:numCache>
                <c:formatCode>0.0%</c:formatCode>
                <c:ptCount val="82"/>
                <c:pt idx="0">
                  <c:v>6.925397893218177E-2</c:v>
                </c:pt>
                <c:pt idx="1">
                  <c:v>7.2793177131839693E-2</c:v>
                </c:pt>
                <c:pt idx="2">
                  <c:v>7.1504828766084785E-2</c:v>
                </c:pt>
                <c:pt idx="3">
                  <c:v>8.1176546306474515E-2</c:v>
                </c:pt>
                <c:pt idx="4">
                  <c:v>7.6964497959779721E-2</c:v>
                </c:pt>
                <c:pt idx="5">
                  <c:v>7.8800688786979461E-2</c:v>
                </c:pt>
                <c:pt idx="6">
                  <c:v>8.370198600846418E-2</c:v>
                </c:pt>
                <c:pt idx="7">
                  <c:v>7.7689908341948499E-2</c:v>
                </c:pt>
                <c:pt idx="8">
                  <c:v>7.3103456480234905E-2</c:v>
                </c:pt>
                <c:pt idx="9">
                  <c:v>7.4152530909266184E-2</c:v>
                </c:pt>
                <c:pt idx="10">
                  <c:v>6.6009190452457261E-2</c:v>
                </c:pt>
                <c:pt idx="11">
                  <c:v>6.8587476001447101E-2</c:v>
                </c:pt>
                <c:pt idx="12">
                  <c:v>5.7588400538556822E-2</c:v>
                </c:pt>
                <c:pt idx="13">
                  <c:v>5.9268980405017928E-2</c:v>
                </c:pt>
                <c:pt idx="14">
                  <c:v>6.1153616006108864E-2</c:v>
                </c:pt>
                <c:pt idx="15">
                  <c:v>3.774606336758779E-2</c:v>
                </c:pt>
                <c:pt idx="16">
                  <c:v>4.1216669415277796E-2</c:v>
                </c:pt>
                <c:pt idx="17">
                  <c:v>4.2268617950746407E-2</c:v>
                </c:pt>
                <c:pt idx="18">
                  <c:v>4.6881282782108846E-2</c:v>
                </c:pt>
                <c:pt idx="19">
                  <c:v>5.7456892576489157E-2</c:v>
                </c:pt>
                <c:pt idx="20">
                  <c:v>6.0964950188884467E-2</c:v>
                </c:pt>
                <c:pt idx="21">
                  <c:v>6.2019700370697699E-2</c:v>
                </c:pt>
                <c:pt idx="22">
                  <c:v>6.5148049388447621E-2</c:v>
                </c:pt>
                <c:pt idx="23">
                  <c:v>6.2229178167799527E-2</c:v>
                </c:pt>
                <c:pt idx="24">
                  <c:v>5.6313547971208223E-2</c:v>
                </c:pt>
                <c:pt idx="25">
                  <c:v>6.0517060267052947E-2</c:v>
                </c:pt>
                <c:pt idx="26">
                  <c:v>5.9124438299393671E-2</c:v>
                </c:pt>
                <c:pt idx="27">
                  <c:v>5.9887734281155944E-2</c:v>
                </c:pt>
                <c:pt idx="28">
                  <c:v>7.0801306994461327E-2</c:v>
                </c:pt>
                <c:pt idx="29">
                  <c:v>6.9789361769542133E-2</c:v>
                </c:pt>
                <c:pt idx="30">
                  <c:v>6.9599384500165049E-2</c:v>
                </c:pt>
                <c:pt idx="31">
                  <c:v>7.0077168052011779E-2</c:v>
                </c:pt>
                <c:pt idx="32">
                  <c:v>7.0557323599028873E-2</c:v>
                </c:pt>
                <c:pt idx="33">
                  <c:v>6.9371034201917439E-2</c:v>
                </c:pt>
                <c:pt idx="34">
                  <c:v>6.9471248581253572E-2</c:v>
                </c:pt>
                <c:pt idx="35">
                  <c:v>7.0119008538032518E-2</c:v>
                </c:pt>
                <c:pt idx="36">
                  <c:v>6.5927297011568881E-2</c:v>
                </c:pt>
                <c:pt idx="37">
                  <c:v>6.9597183386013589E-2</c:v>
                </c:pt>
                <c:pt idx="38">
                  <c:v>7.3142711013638576E-2</c:v>
                </c:pt>
                <c:pt idx="39">
                  <c:v>7.1909168225253298E-2</c:v>
                </c:pt>
                <c:pt idx="40">
                  <c:v>6.5514461641098629E-2</c:v>
                </c:pt>
                <c:pt idx="41">
                  <c:v>6.6264996266460735E-2</c:v>
                </c:pt>
                <c:pt idx="42">
                  <c:v>6.6371252113788359E-2</c:v>
                </c:pt>
                <c:pt idx="43">
                  <c:v>5.9379087426679779E-2</c:v>
                </c:pt>
                <c:pt idx="44">
                  <c:v>6.233899367306759E-2</c:v>
                </c:pt>
                <c:pt idx="45">
                  <c:v>6.2668797157617043E-2</c:v>
                </c:pt>
                <c:pt idx="46">
                  <c:v>6.1567525098662881E-2</c:v>
                </c:pt>
                <c:pt idx="47">
                  <c:v>6.0611645502861244E-2</c:v>
                </c:pt>
                <c:pt idx="48">
                  <c:v>6.2251782564691126E-2</c:v>
                </c:pt>
                <c:pt idx="49">
                  <c:v>6.147694036854523E-2</c:v>
                </c:pt>
                <c:pt idx="50">
                  <c:v>6.0663104075534081E-2</c:v>
                </c:pt>
                <c:pt idx="51">
                  <c:v>5.2823290535345881E-2</c:v>
                </c:pt>
                <c:pt idx="52">
                  <c:v>5.477639920512211E-2</c:v>
                </c:pt>
                <c:pt idx="53">
                  <c:v>5.9089438829273554E-2</c:v>
                </c:pt>
                <c:pt idx="54">
                  <c:v>5.7704729196308792E-2</c:v>
                </c:pt>
                <c:pt idx="55">
                  <c:v>5.6139209476554409E-2</c:v>
                </c:pt>
                <c:pt idx="56">
                  <c:v>5.0694013204189377E-2</c:v>
                </c:pt>
                <c:pt idx="57">
                  <c:v>5.0672061934484681E-2</c:v>
                </c:pt>
                <c:pt idx="58">
                  <c:v>5.256490506201545E-2</c:v>
                </c:pt>
                <c:pt idx="59">
                  <c:v>5.5247967902671322E-2</c:v>
                </c:pt>
                <c:pt idx="60">
                  <c:v>5.0915518454597943E-2</c:v>
                </c:pt>
                <c:pt idx="61">
                  <c:v>4.9134426828286122E-2</c:v>
                </c:pt>
                <c:pt idx="62">
                  <c:v>7.6807611830461933E-2</c:v>
                </c:pt>
                <c:pt idx="63">
                  <c:v>7.0729011037852105E-2</c:v>
                </c:pt>
                <c:pt idx="64">
                  <c:v>7.7236777054759162E-2</c:v>
                </c:pt>
                <c:pt idx="65">
                  <c:v>8.8492126024033835E-2</c:v>
                </c:pt>
                <c:pt idx="66">
                  <c:v>8.4424271917858104E-2</c:v>
                </c:pt>
                <c:pt idx="67">
                  <c:v>8.1294924249785516E-2</c:v>
                </c:pt>
                <c:pt idx="68">
                  <c:v>8.398018505703575E-2</c:v>
                </c:pt>
                <c:pt idx="69">
                  <c:v>8.8931570171184443E-2</c:v>
                </c:pt>
                <c:pt idx="70">
                  <c:v>8.1300919419078563E-2</c:v>
                </c:pt>
                <c:pt idx="71">
                  <c:v>7.6323267009509546E-2</c:v>
                </c:pt>
                <c:pt idx="72">
                  <c:v>7.681459770838564E-2</c:v>
                </c:pt>
                <c:pt idx="73">
                  <c:v>7.7562007853917467E-2</c:v>
                </c:pt>
                <c:pt idx="74">
                  <c:v>8.016976615439754E-2</c:v>
                </c:pt>
                <c:pt idx="75">
                  <c:v>8.2703924336526444E-2</c:v>
                </c:pt>
                <c:pt idx="76">
                  <c:v>8.5272287271722425E-2</c:v>
                </c:pt>
                <c:pt idx="77">
                  <c:v>8.6940762087867274E-2</c:v>
                </c:pt>
                <c:pt idx="78">
                  <c:v>8.6649833950047231E-2</c:v>
                </c:pt>
                <c:pt idx="79">
                  <c:v>8.8619634725341276E-2</c:v>
                </c:pt>
                <c:pt idx="80">
                  <c:v>8.7203217000301148E-2</c:v>
                </c:pt>
                <c:pt idx="81">
                  <c:v>8.8227102344599212E-2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ser>
          <c:idx val="2"/>
          <c:order val="2"/>
          <c:tx>
            <c:v>pre tax profits / constant &amp; variable capital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Table!$C$69:$CF$69</c:f>
              <c:numCache>
                <c:formatCode>0.0%</c:formatCode>
                <c:ptCount val="82"/>
                <c:pt idx="0">
                  <c:v>7.7306962426065301E-2</c:v>
                </c:pt>
                <c:pt idx="1">
                  <c:v>8.1562690221270384E-2</c:v>
                </c:pt>
                <c:pt idx="2">
                  <c:v>8.0036313665844877E-2</c:v>
                </c:pt>
                <c:pt idx="3">
                  <c:v>9.1258117332675304E-2</c:v>
                </c:pt>
                <c:pt idx="4">
                  <c:v>8.6011825946138223E-2</c:v>
                </c:pt>
                <c:pt idx="5">
                  <c:v>8.7944803848931913E-2</c:v>
                </c:pt>
                <c:pt idx="6">
                  <c:v>9.3676453488765271E-2</c:v>
                </c:pt>
                <c:pt idx="7">
                  <c:v>8.6909031125752267E-2</c:v>
                </c:pt>
                <c:pt idx="8">
                  <c:v>8.1477783325148045E-2</c:v>
                </c:pt>
                <c:pt idx="9">
                  <c:v>8.2646739472054143E-2</c:v>
                </c:pt>
                <c:pt idx="10">
                  <c:v>7.3431980484263512E-2</c:v>
                </c:pt>
                <c:pt idx="11">
                  <c:v>7.6298241951992612E-2</c:v>
                </c:pt>
                <c:pt idx="12">
                  <c:v>6.3650116145732752E-2</c:v>
                </c:pt>
                <c:pt idx="13">
                  <c:v>6.5278662194333564E-2</c:v>
                </c:pt>
                <c:pt idx="14">
                  <c:v>6.7653321676511405E-2</c:v>
                </c:pt>
                <c:pt idx="15">
                  <c:v>4.1813999074284486E-2</c:v>
                </c:pt>
                <c:pt idx="16">
                  <c:v>4.543997114255225E-2</c:v>
                </c:pt>
                <c:pt idx="17">
                  <c:v>4.6598682244517207E-2</c:v>
                </c:pt>
                <c:pt idx="18">
                  <c:v>5.1820125273979903E-2</c:v>
                </c:pt>
                <c:pt idx="19">
                  <c:v>6.370170001704431E-2</c:v>
                </c:pt>
                <c:pt idx="20">
                  <c:v>6.7524754556794367E-2</c:v>
                </c:pt>
                <c:pt idx="21">
                  <c:v>6.8875760221475971E-2</c:v>
                </c:pt>
                <c:pt idx="22">
                  <c:v>7.2455664073174164E-2</c:v>
                </c:pt>
                <c:pt idx="23">
                  <c:v>6.9043635840062526E-2</c:v>
                </c:pt>
                <c:pt idx="24">
                  <c:v>6.2184900518244678E-2</c:v>
                </c:pt>
                <c:pt idx="25">
                  <c:v>6.6981097695407915E-2</c:v>
                </c:pt>
                <c:pt idx="26">
                  <c:v>6.5582582125701339E-2</c:v>
                </c:pt>
                <c:pt idx="27">
                  <c:v>6.6444860426129113E-2</c:v>
                </c:pt>
                <c:pt idx="28">
                  <c:v>7.8588192190878661E-2</c:v>
                </c:pt>
                <c:pt idx="29">
                  <c:v>7.7609472976656241E-2</c:v>
                </c:pt>
                <c:pt idx="30">
                  <c:v>7.7176254363524738E-2</c:v>
                </c:pt>
                <c:pt idx="31">
                  <c:v>7.7993702861239078E-2</c:v>
                </c:pt>
                <c:pt idx="32">
                  <c:v>7.820174184109388E-2</c:v>
                </c:pt>
                <c:pt idx="33">
                  <c:v>7.6954566489785631E-2</c:v>
                </c:pt>
                <c:pt idx="34">
                  <c:v>7.7002636037330624E-2</c:v>
                </c:pt>
                <c:pt idx="35">
                  <c:v>7.7780725163032485E-2</c:v>
                </c:pt>
                <c:pt idx="36">
                  <c:v>7.2822665820822738E-2</c:v>
                </c:pt>
                <c:pt idx="37">
                  <c:v>7.7047334351153143E-2</c:v>
                </c:pt>
                <c:pt idx="38">
                  <c:v>8.1233848100436351E-2</c:v>
                </c:pt>
                <c:pt idx="39">
                  <c:v>8.010047201755198E-2</c:v>
                </c:pt>
                <c:pt idx="40">
                  <c:v>7.2850603329436339E-2</c:v>
                </c:pt>
                <c:pt idx="41">
                  <c:v>7.3627787137181655E-2</c:v>
                </c:pt>
                <c:pt idx="42">
                  <c:v>7.3889940612587732E-2</c:v>
                </c:pt>
                <c:pt idx="43">
                  <c:v>6.6115679691528498E-2</c:v>
                </c:pt>
                <c:pt idx="44">
                  <c:v>6.9237782119683372E-2</c:v>
                </c:pt>
                <c:pt idx="45">
                  <c:v>6.9431749764515674E-2</c:v>
                </c:pt>
                <c:pt idx="46">
                  <c:v>6.8346793209388815E-2</c:v>
                </c:pt>
                <c:pt idx="47">
                  <c:v>6.7339072318549367E-2</c:v>
                </c:pt>
                <c:pt idx="48">
                  <c:v>6.9064262174651961E-2</c:v>
                </c:pt>
                <c:pt idx="49">
                  <c:v>6.8292330248420838E-2</c:v>
                </c:pt>
                <c:pt idx="50">
                  <c:v>6.7406420889971244E-2</c:v>
                </c:pt>
                <c:pt idx="51">
                  <c:v>5.8780119637474385E-2</c:v>
                </c:pt>
                <c:pt idx="52">
                  <c:v>6.0772898238944814E-2</c:v>
                </c:pt>
                <c:pt idx="53">
                  <c:v>6.5669773902825426E-2</c:v>
                </c:pt>
                <c:pt idx="54">
                  <c:v>6.423487836841052E-2</c:v>
                </c:pt>
                <c:pt idx="55">
                  <c:v>6.252387079398887E-2</c:v>
                </c:pt>
                <c:pt idx="56">
                  <c:v>5.6301256181906234E-2</c:v>
                </c:pt>
                <c:pt idx="57">
                  <c:v>5.6319187050232589E-2</c:v>
                </c:pt>
                <c:pt idx="58">
                  <c:v>5.8544637896422301E-2</c:v>
                </c:pt>
                <c:pt idx="59">
                  <c:v>6.1537920333896039E-2</c:v>
                </c:pt>
                <c:pt idx="60">
                  <c:v>5.6652243416477926E-2</c:v>
                </c:pt>
                <c:pt idx="61">
                  <c:v>5.3816121343880946E-2</c:v>
                </c:pt>
                <c:pt idx="62">
                  <c:v>8.500460932279115E-2</c:v>
                </c:pt>
                <c:pt idx="63">
                  <c:v>7.8622939934334182E-2</c:v>
                </c:pt>
                <c:pt idx="64">
                  <c:v>8.5604168414839005E-2</c:v>
                </c:pt>
                <c:pt idx="65">
                  <c:v>9.8280496018168489E-2</c:v>
                </c:pt>
                <c:pt idx="66">
                  <c:v>9.3824655818136177E-2</c:v>
                </c:pt>
                <c:pt idx="67">
                  <c:v>9.019113242176223E-2</c:v>
                </c:pt>
                <c:pt idx="68">
                  <c:v>9.2942605526671079E-2</c:v>
                </c:pt>
                <c:pt idx="69">
                  <c:v>9.8252868515863956E-2</c:v>
                </c:pt>
                <c:pt idx="70">
                  <c:v>8.994954222618512E-2</c:v>
                </c:pt>
                <c:pt idx="71">
                  <c:v>8.4313130213177434E-2</c:v>
                </c:pt>
                <c:pt idx="72">
                  <c:v>8.5021832182922544E-2</c:v>
                </c:pt>
                <c:pt idx="73">
                  <c:v>8.5992958573009384E-2</c:v>
                </c:pt>
                <c:pt idx="74">
                  <c:v>8.8830088349584321E-2</c:v>
                </c:pt>
                <c:pt idx="75">
                  <c:v>9.1819093672943788E-2</c:v>
                </c:pt>
                <c:pt idx="76">
                  <c:v>9.4992667882719692E-2</c:v>
                </c:pt>
                <c:pt idx="77">
                  <c:v>9.6585927355772219E-2</c:v>
                </c:pt>
                <c:pt idx="78">
                  <c:v>9.6019305919817485E-2</c:v>
                </c:pt>
                <c:pt idx="79">
                  <c:v>9.8247789791014908E-2</c:v>
                </c:pt>
                <c:pt idx="80">
                  <c:v>9.6277517715890965E-2</c:v>
                </c:pt>
                <c:pt idx="81">
                  <c:v>9.7656299255577478E-2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A6-4414-A63F-25BAF4BF3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1350000000000000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7267821899024618E-2"/>
          <c:y val="0.91324992920109449"/>
          <c:w val="0.98273217810097535"/>
          <c:h val="8.67500707989054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8326662870844852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Table!$C$74:$CF$74</c:f>
              <c:numCache>
                <c:formatCode>0.0%</c:formatCode>
                <c:ptCount val="82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6.8543546450838391E-2</c:v>
                </c:pt>
                <c:pt idx="77">
                  <c:v>6.3208353461409836E-2</c:v>
                </c:pt>
                <c:pt idx="78">
                  <c:v>6.1540157248879415E-2</c:v>
                </c:pt>
                <c:pt idx="79">
                  <c:v>6.1897367375681633E-2</c:v>
                </c:pt>
                <c:pt idx="80">
                  <c:v>6.8926807364167036E-2</c:v>
                </c:pt>
                <c:pt idx="81">
                  <c:v>6.8976766102432127E-2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layout>
        <c:manualLayout>
          <c:xMode val="edge"/>
          <c:yMode val="edge"/>
          <c:x val="0.11990585694201344"/>
          <c:y val="8.888888888888888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0337952755905512"/>
          <c:w val="0.87860909144917532"/>
          <c:h val="0.70182082239720045"/>
        </c:manualLayout>
      </c:layout>
      <c:lineChart>
        <c:grouping val="standard"/>
        <c:varyColors val="0"/>
        <c:ser>
          <c:idx val="0"/>
          <c:order val="0"/>
          <c:tx>
            <c:v>pre-tax without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Table!$C$78:$CF$78</c:f>
              <c:numCache>
                <c:formatCode>0.0</c:formatCode>
                <c:ptCount val="82"/>
                <c:pt idx="0">
                  <c:v>1211.0397413671931</c:v>
                </c:pt>
                <c:pt idx="1">
                  <c:v>1267.7993191866958</c:v>
                </c:pt>
                <c:pt idx="2">
                  <c:v>1234.5637145287722</c:v>
                </c:pt>
                <c:pt idx="3">
                  <c:v>1403.1970044247785</c:v>
                </c:pt>
                <c:pt idx="4">
                  <c:v>1408.4376415462709</c:v>
                </c:pt>
                <c:pt idx="5">
                  <c:v>1431.8920071354587</c:v>
                </c:pt>
                <c:pt idx="6">
                  <c:v>1517.2734447264525</c:v>
                </c:pt>
                <c:pt idx="7">
                  <c:v>1412.0627551378268</c:v>
                </c:pt>
                <c:pt idx="8">
                  <c:v>1378.9177967392959</c:v>
                </c:pt>
                <c:pt idx="9">
                  <c:v>1390.37367034053</c:v>
                </c:pt>
                <c:pt idx="10">
                  <c:v>1228.3038536099032</c:v>
                </c:pt>
                <c:pt idx="11">
                  <c:v>1277.7496425930492</c:v>
                </c:pt>
                <c:pt idx="12">
                  <c:v>1120.6112032796775</c:v>
                </c:pt>
                <c:pt idx="13">
                  <c:v>1149.2430275392685</c:v>
                </c:pt>
                <c:pt idx="14">
                  <c:v>1180.7041973450853</c:v>
                </c:pt>
                <c:pt idx="15">
                  <c:v>716.45970050740482</c:v>
                </c:pt>
                <c:pt idx="16">
                  <c:v>753.95335238896701</c:v>
                </c:pt>
                <c:pt idx="17">
                  <c:v>777.24328678996994</c:v>
                </c:pt>
                <c:pt idx="18">
                  <c:v>864.67485342589612</c:v>
                </c:pt>
                <c:pt idx="19">
                  <c:v>1064.5969862974716</c:v>
                </c:pt>
                <c:pt idx="20">
                  <c:v>1153.0417786650171</c:v>
                </c:pt>
                <c:pt idx="21">
                  <c:v>1167.3120680356774</c:v>
                </c:pt>
                <c:pt idx="22">
                  <c:v>1223.9057087252675</c:v>
                </c:pt>
                <c:pt idx="23">
                  <c:v>1159.0055665842888</c:v>
                </c:pt>
                <c:pt idx="24">
                  <c:v>1088.9928527476056</c:v>
                </c:pt>
                <c:pt idx="25">
                  <c:v>1168.9402624219138</c:v>
                </c:pt>
                <c:pt idx="26">
                  <c:v>1134.9877529658061</c:v>
                </c:pt>
                <c:pt idx="27">
                  <c:v>1149.8739892269916</c:v>
                </c:pt>
                <c:pt idx="28">
                  <c:v>1400.6068072041039</c:v>
                </c:pt>
                <c:pt idx="29">
                  <c:v>1376.9540666198034</c:v>
                </c:pt>
                <c:pt idx="30">
                  <c:v>1359.6821680572407</c:v>
                </c:pt>
                <c:pt idx="31">
                  <c:v>1369.5945226081894</c:v>
                </c:pt>
                <c:pt idx="32">
                  <c:v>1428.5550483447757</c:v>
                </c:pt>
                <c:pt idx="33">
                  <c:v>1407.1506008455904</c:v>
                </c:pt>
                <c:pt idx="34">
                  <c:v>1398.5911332390649</c:v>
                </c:pt>
                <c:pt idx="35">
                  <c:v>1406.9744000000001</c:v>
                </c:pt>
                <c:pt idx="36">
                  <c:v>1376.8903072126668</c:v>
                </c:pt>
                <c:pt idx="37">
                  <c:v>1447.5788306934419</c:v>
                </c:pt>
                <c:pt idx="38">
                  <c:v>1520.9469722460531</c:v>
                </c:pt>
                <c:pt idx="39">
                  <c:v>1500.8694562600981</c:v>
                </c:pt>
                <c:pt idx="40">
                  <c:v>1396.0667393543579</c:v>
                </c:pt>
                <c:pt idx="41">
                  <c:v>1401.8518470074014</c:v>
                </c:pt>
                <c:pt idx="42">
                  <c:v>1402.8077212927674</c:v>
                </c:pt>
                <c:pt idx="43">
                  <c:v>1253.439771200017</c:v>
                </c:pt>
                <c:pt idx="44">
                  <c:v>1350.8213267443734</c:v>
                </c:pt>
                <c:pt idx="45">
                  <c:v>1346.6143769968055</c:v>
                </c:pt>
                <c:pt idx="46">
                  <c:v>1327.3300130389243</c:v>
                </c:pt>
                <c:pt idx="47">
                  <c:v>1302.617560836321</c:v>
                </c:pt>
                <c:pt idx="48">
                  <c:v>1370.9888656533185</c:v>
                </c:pt>
                <c:pt idx="49">
                  <c:v>1358.114268069251</c:v>
                </c:pt>
                <c:pt idx="50">
                  <c:v>1333.7116456756453</c:v>
                </c:pt>
                <c:pt idx="51">
                  <c:v>1157.6755725420569</c:v>
                </c:pt>
                <c:pt idx="52">
                  <c:v>1247.9727593360994</c:v>
                </c:pt>
                <c:pt idx="53">
                  <c:v>1334.1345731742913</c:v>
                </c:pt>
                <c:pt idx="54">
                  <c:v>1309.1477700408582</c:v>
                </c:pt>
                <c:pt idx="55">
                  <c:v>1278.0595735785955</c:v>
                </c:pt>
                <c:pt idx="56">
                  <c:v>1185.6660234055553</c:v>
                </c:pt>
                <c:pt idx="57">
                  <c:v>1183.4573242943331</c:v>
                </c:pt>
                <c:pt idx="58">
                  <c:v>1221.3153277558151</c:v>
                </c:pt>
                <c:pt idx="59">
                  <c:v>1285.5891249030965</c:v>
                </c:pt>
                <c:pt idx="60">
                  <c:v>1186.1307662424151</c:v>
                </c:pt>
                <c:pt idx="61">
                  <c:v>1124.230379416523</c:v>
                </c:pt>
                <c:pt idx="62">
                  <c:v>1757.1932751588731</c:v>
                </c:pt>
                <c:pt idx="63">
                  <c:v>1653.255578148299</c:v>
                </c:pt>
                <c:pt idx="64">
                  <c:v>1875.0353755182725</c:v>
                </c:pt>
                <c:pt idx="65">
                  <c:v>2145.8066652038888</c:v>
                </c:pt>
                <c:pt idx="66">
                  <c:v>2064.8013012436663</c:v>
                </c:pt>
                <c:pt idx="67">
                  <c:v>1999.072673208919</c:v>
                </c:pt>
                <c:pt idx="68">
                  <c:v>2070.5483045256628</c:v>
                </c:pt>
                <c:pt idx="69">
                  <c:v>2196.652101068647</c:v>
                </c:pt>
                <c:pt idx="70">
                  <c:v>2048.2680222235372</c:v>
                </c:pt>
                <c:pt idx="71">
                  <c:v>1939.9567941319715</c:v>
                </c:pt>
                <c:pt idx="72">
                  <c:v>1973.3784878625886</c:v>
                </c:pt>
                <c:pt idx="73">
                  <c:v>1998.0798205370886</c:v>
                </c:pt>
                <c:pt idx="74">
                  <c:v>2078.6599885048031</c:v>
                </c:pt>
                <c:pt idx="75">
                  <c:v>2145.9450674467744</c:v>
                </c:pt>
                <c:pt idx="76">
                  <c:v>2225.1570301175711</c:v>
                </c:pt>
                <c:pt idx="77">
                  <c:v>2297.6725521669341</c:v>
                </c:pt>
                <c:pt idx="78">
                  <c:v>2316.1186848436246</c:v>
                </c:pt>
                <c:pt idx="79">
                  <c:v>2393.4242181234963</c:v>
                </c:pt>
                <c:pt idx="80">
                  <c:v>2363.5277246653923</c:v>
                </c:pt>
                <c:pt idx="81">
                  <c:v>2365.9845950361782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pre-tax adjusted by IVA and CCJ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Table!$C$79:$CF$79</c:f>
              <c:numCache>
                <c:formatCode>0.0</c:formatCode>
                <c:ptCount val="82"/>
                <c:pt idx="0">
                  <c:v>1050.9084102516049</c:v>
                </c:pt>
                <c:pt idx="1">
                  <c:v>1114.7572143261477</c:v>
                </c:pt>
                <c:pt idx="2">
                  <c:v>1054.5282448198336</c:v>
                </c:pt>
                <c:pt idx="3">
                  <c:v>1204.973163716814</c:v>
                </c:pt>
                <c:pt idx="4">
                  <c:v>1232.0520629962255</c:v>
                </c:pt>
                <c:pt idx="5">
                  <c:v>1214.6567038784672</c:v>
                </c:pt>
                <c:pt idx="6">
                  <c:v>1310.8844247038915</c:v>
                </c:pt>
                <c:pt idx="7">
                  <c:v>1229.0505085221296</c:v>
                </c:pt>
                <c:pt idx="8">
                  <c:v>1167.7544568032911</c:v>
                </c:pt>
                <c:pt idx="9">
                  <c:v>1177.5840166353266</c:v>
                </c:pt>
                <c:pt idx="10">
                  <c:v>1046.1996538259159</c:v>
                </c:pt>
                <c:pt idx="11">
                  <c:v>1045.0837441459207</c:v>
                </c:pt>
                <c:pt idx="12">
                  <c:v>955.83921079331992</c:v>
                </c:pt>
                <c:pt idx="13">
                  <c:v>944.43199539871</c:v>
                </c:pt>
                <c:pt idx="14">
                  <c:v>1072.0392325468908</c:v>
                </c:pt>
                <c:pt idx="15">
                  <c:v>891.83662390165421</c:v>
                </c:pt>
                <c:pt idx="16">
                  <c:v>794.02986317668035</c:v>
                </c:pt>
                <c:pt idx="17">
                  <c:v>736.79824548578108</c:v>
                </c:pt>
                <c:pt idx="18">
                  <c:v>797.29171892774843</c:v>
                </c:pt>
                <c:pt idx="19">
                  <c:v>935.76401058637714</c:v>
                </c:pt>
                <c:pt idx="20">
                  <c:v>1032.991969858854</c:v>
                </c:pt>
                <c:pt idx="21">
                  <c:v>1053.1743912051443</c:v>
                </c:pt>
                <c:pt idx="22">
                  <c:v>1175.3538936641801</c:v>
                </c:pt>
                <c:pt idx="23">
                  <c:v>1118.493213952923</c:v>
                </c:pt>
                <c:pt idx="24">
                  <c:v>1028.950609984483</c:v>
                </c:pt>
                <c:pt idx="25">
                  <c:v>1172.6536109150788</c:v>
                </c:pt>
                <c:pt idx="26">
                  <c:v>1190.5299371946965</c:v>
                </c:pt>
                <c:pt idx="27">
                  <c:v>1231.9923894738197</c:v>
                </c:pt>
                <c:pt idx="28">
                  <c:v>1261.3431497360241</c:v>
                </c:pt>
                <c:pt idx="29">
                  <c:v>1289.7698250027747</c:v>
                </c:pt>
                <c:pt idx="30">
                  <c:v>1228.5620026738632</c:v>
                </c:pt>
                <c:pt idx="31">
                  <c:v>1263.8428937026974</c:v>
                </c:pt>
                <c:pt idx="32">
                  <c:v>1340.8506763476034</c:v>
                </c:pt>
                <c:pt idx="33">
                  <c:v>1329.9044030250698</c:v>
                </c:pt>
                <c:pt idx="34">
                  <c:v>1298.3919935358911</c:v>
                </c:pt>
                <c:pt idx="35">
                  <c:v>1286.8592000000001</c:v>
                </c:pt>
                <c:pt idx="36">
                  <c:v>1220.0029425158509</c:v>
                </c:pt>
                <c:pt idx="37">
                  <c:v>1339.1087452818354</c:v>
                </c:pt>
                <c:pt idx="38">
                  <c:v>1443.9526344523304</c:v>
                </c:pt>
                <c:pt idx="39">
                  <c:v>1450.4460052098789</c:v>
                </c:pt>
                <c:pt idx="40">
                  <c:v>1394.7214819522671</c:v>
                </c:pt>
                <c:pt idx="41">
                  <c:v>1350.679639863532</c:v>
                </c:pt>
                <c:pt idx="42">
                  <c:v>1389.4281936998041</c:v>
                </c:pt>
                <c:pt idx="43">
                  <c:v>1256.802111669014</c:v>
                </c:pt>
                <c:pt idx="44">
                  <c:v>1367.2247429768493</c:v>
                </c:pt>
                <c:pt idx="45">
                  <c:v>1255.5115015974443</c:v>
                </c:pt>
                <c:pt idx="46">
                  <c:v>1264.4243421755766</c:v>
                </c:pt>
                <c:pt idx="47">
                  <c:v>1222.2602969637362</c:v>
                </c:pt>
                <c:pt idx="48">
                  <c:v>1272.8456110781651</c:v>
                </c:pt>
                <c:pt idx="49">
                  <c:v>1270.7178448648538</c:v>
                </c:pt>
                <c:pt idx="50">
                  <c:v>1234.3895075537032</c:v>
                </c:pt>
                <c:pt idx="51">
                  <c:v>1276.9704535195162</c:v>
                </c:pt>
                <c:pt idx="52">
                  <c:v>1300.379507014424</c:v>
                </c:pt>
                <c:pt idx="53">
                  <c:v>1352.9829717265673</c:v>
                </c:pt>
                <c:pt idx="54">
                  <c:v>1378.7812088776348</c:v>
                </c:pt>
                <c:pt idx="55">
                  <c:v>1376.334201124962</c:v>
                </c:pt>
                <c:pt idx="56">
                  <c:v>1295.6922630070028</c:v>
                </c:pt>
                <c:pt idx="57">
                  <c:v>1308.4180568636409</c:v>
                </c:pt>
                <c:pt idx="58">
                  <c:v>1375.1410995678959</c:v>
                </c:pt>
                <c:pt idx="59">
                  <c:v>1403.6612431027409</c:v>
                </c:pt>
                <c:pt idx="60">
                  <c:v>1232.4033742785259</c:v>
                </c:pt>
                <c:pt idx="61">
                  <c:v>1138.6275925056102</c:v>
                </c:pt>
                <c:pt idx="62">
                  <c:v>1682.8876031490088</c:v>
                </c:pt>
                <c:pt idx="63">
                  <c:v>1501.6601292304913</c:v>
                </c:pt>
                <c:pt idx="64">
                  <c:v>1678.6198789384366</c:v>
                </c:pt>
                <c:pt idx="65">
                  <c:v>1878.0011240885767</c:v>
                </c:pt>
                <c:pt idx="66">
                  <c:v>1802.399844541686</c:v>
                </c:pt>
                <c:pt idx="67">
                  <c:v>1770.4985905724602</c:v>
                </c:pt>
                <c:pt idx="68">
                  <c:v>1778.9946772428459</c:v>
                </c:pt>
                <c:pt idx="69">
                  <c:v>1896.5969842419854</c:v>
                </c:pt>
                <c:pt idx="70">
                  <c:v>1902.3025626609062</c:v>
                </c:pt>
                <c:pt idx="71">
                  <c:v>1885.4248638517054</c:v>
                </c:pt>
                <c:pt idx="72">
                  <c:v>1808.3691657172903</c:v>
                </c:pt>
                <c:pt idx="73">
                  <c:v>1826.7404131114856</c:v>
                </c:pt>
                <c:pt idx="74">
                  <c:v>1892.848345512768</c:v>
                </c:pt>
                <c:pt idx="75">
                  <c:v>1984.2353323581995</c:v>
                </c:pt>
                <c:pt idx="76">
                  <c:v>2079.4813979706878</c:v>
                </c:pt>
                <c:pt idx="77">
                  <c:v>2159.7913322632421</c:v>
                </c:pt>
                <c:pt idx="78">
                  <c:v>2182.6784282277467</c:v>
                </c:pt>
                <c:pt idx="79">
                  <c:v>2220.6094627105049</c:v>
                </c:pt>
                <c:pt idx="80">
                  <c:v>2129.0630975143408</c:v>
                </c:pt>
                <c:pt idx="81">
                  <c:v>2146.5027620010892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8728950193002683E-2"/>
          <c:y val="0.92499947506561675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Table!$C$81:$CF$81</c:f>
              <c:numCache>
                <c:formatCode>0%</c:formatCode>
                <c:ptCount val="82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0.48859116351077775</c:v>
                </c:pt>
                <c:pt idx="77">
                  <c:v>0.48855875519256514</c:v>
                </c:pt>
                <c:pt idx="78">
                  <c:v>0.49405921994974999</c:v>
                </c:pt>
                <c:pt idx="79">
                  <c:v>0.49978445011476569</c:v>
                </c:pt>
                <c:pt idx="80">
                  <c:v>0.48618987066249669</c:v>
                </c:pt>
                <c:pt idx="81">
                  <c:v>0.50343179450006792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Table!$C$82:$CF$82</c:f>
              <c:numCache>
                <c:formatCode>0%</c:formatCode>
                <c:ptCount val="82"/>
                <c:pt idx="0">
                  <c:v>1.703576389360447</c:v>
                </c:pt>
                <c:pt idx="1">
                  <c:v>1.7932416829016617</c:v>
                </c:pt>
                <c:pt idx="2">
                  <c:v>1.7287698568321308</c:v>
                </c:pt>
                <c:pt idx="3">
                  <c:v>1.8785933755101043</c:v>
                </c:pt>
                <c:pt idx="4">
                  <c:v>1.8217108981237158</c:v>
                </c:pt>
                <c:pt idx="5">
                  <c:v>1.8148319332489766</c:v>
                </c:pt>
                <c:pt idx="6">
                  <c:v>1.9204630976803505</c:v>
                </c:pt>
                <c:pt idx="7">
                  <c:v>1.807943556713838</c:v>
                </c:pt>
                <c:pt idx="8">
                  <c:v>1.7684855683336669</c:v>
                </c:pt>
                <c:pt idx="9">
                  <c:v>1.8086745056329951</c:v>
                </c:pt>
                <c:pt idx="10">
                  <c:v>1.7401179626723955</c:v>
                </c:pt>
                <c:pt idx="11">
                  <c:v>1.775026556803357</c:v>
                </c:pt>
                <c:pt idx="12">
                  <c:v>1.7794589942653596</c:v>
                </c:pt>
                <c:pt idx="13">
                  <c:v>1.8090791488028337</c:v>
                </c:pt>
                <c:pt idx="14">
                  <c:v>1.9086933179455712</c:v>
                </c:pt>
                <c:pt idx="15">
                  <c:v>1.6243046063443904</c:v>
                </c:pt>
                <c:pt idx="16">
                  <c:v>1.5253813941564922</c:v>
                </c:pt>
                <c:pt idx="17">
                  <c:v>1.473129822566601</c:v>
                </c:pt>
                <c:pt idx="18">
                  <c:v>1.5407479242598645</c:v>
                </c:pt>
                <c:pt idx="19">
                  <c:v>1.6751276065567215</c:v>
                </c:pt>
                <c:pt idx="20">
                  <c:v>1.8369041924194034</c:v>
                </c:pt>
                <c:pt idx="21">
                  <c:v>1.8691142859636427</c:v>
                </c:pt>
                <c:pt idx="22">
                  <c:v>1.9741875396648365</c:v>
                </c:pt>
                <c:pt idx="23">
                  <c:v>1.9430882842419623</c:v>
                </c:pt>
                <c:pt idx="24">
                  <c:v>1.8999469269641165</c:v>
                </c:pt>
                <c:pt idx="25">
                  <c:v>2.0622953856066166</c:v>
                </c:pt>
                <c:pt idx="26">
                  <c:v>2.0802255005019319</c:v>
                </c:pt>
                <c:pt idx="27">
                  <c:v>2.1238627244677191</c:v>
                </c:pt>
                <c:pt idx="28">
                  <c:v>2.1095232888868192</c:v>
                </c:pt>
                <c:pt idx="29">
                  <c:v>2.105961645394387</c:v>
                </c:pt>
                <c:pt idx="30">
                  <c:v>2.0513157507101116</c:v>
                </c:pt>
                <c:pt idx="31">
                  <c:v>2.082613689263066</c:v>
                </c:pt>
                <c:pt idx="32">
                  <c:v>2.1073028198859074</c:v>
                </c:pt>
                <c:pt idx="33">
                  <c:v>2.0859690753672737</c:v>
                </c:pt>
                <c:pt idx="34">
                  <c:v>2.0500694465279379</c:v>
                </c:pt>
                <c:pt idx="35">
                  <c:v>2.0354758587864539</c:v>
                </c:pt>
                <c:pt idx="36">
                  <c:v>1.9822328405802814</c:v>
                </c:pt>
                <c:pt idx="37">
                  <c:v>2.0507657978211302</c:v>
                </c:pt>
                <c:pt idx="38">
                  <c:v>2.0908999501463694</c:v>
                </c:pt>
                <c:pt idx="39">
                  <c:v>2.0303140255235825</c:v>
                </c:pt>
                <c:pt idx="40">
                  <c:v>1.9036568436381902</c:v>
                </c:pt>
                <c:pt idx="41">
                  <c:v>1.8626788080755461</c:v>
                </c:pt>
                <c:pt idx="42">
                  <c:v>1.8595139768044131</c:v>
                </c:pt>
                <c:pt idx="43">
                  <c:v>1.7961393496270506</c:v>
                </c:pt>
                <c:pt idx="44">
                  <c:v>1.7918748619599436</c:v>
                </c:pt>
                <c:pt idx="45">
                  <c:v>1.7127484687023615</c:v>
                </c:pt>
                <c:pt idx="46">
                  <c:v>1.7270669683323114</c:v>
                </c:pt>
                <c:pt idx="47">
                  <c:v>1.7241577154675951</c:v>
                </c:pt>
                <c:pt idx="48">
                  <c:v>1.7326749264931041</c:v>
                </c:pt>
                <c:pt idx="49">
                  <c:v>1.7151225296278014</c:v>
                </c:pt>
                <c:pt idx="50">
                  <c:v>1.6611559426538163</c:v>
                </c:pt>
                <c:pt idx="51">
                  <c:v>1.681325546558081</c:v>
                </c:pt>
                <c:pt idx="52">
                  <c:v>1.693398874789656</c:v>
                </c:pt>
                <c:pt idx="53">
                  <c:v>1.7272802107125542</c:v>
                </c:pt>
                <c:pt idx="54">
                  <c:v>1.7397406832529434</c:v>
                </c:pt>
                <c:pt idx="55">
                  <c:v>1.7250832033636989</c:v>
                </c:pt>
                <c:pt idx="56">
                  <c:v>1.6698270615346353</c:v>
                </c:pt>
                <c:pt idx="57">
                  <c:v>1.648793740714076</c:v>
                </c:pt>
                <c:pt idx="58">
                  <c:v>1.6958984639568142</c:v>
                </c:pt>
                <c:pt idx="59">
                  <c:v>1.6609273943509095</c:v>
                </c:pt>
                <c:pt idx="60">
                  <c:v>1.4995115903784846</c:v>
                </c:pt>
                <c:pt idx="61">
                  <c:v>1.1351902996510892</c:v>
                </c:pt>
                <c:pt idx="62">
                  <c:v>1.4115790659510972</c:v>
                </c:pt>
                <c:pt idx="63">
                  <c:v>1.4977380207916589</c:v>
                </c:pt>
                <c:pt idx="64">
                  <c:v>1.6840763783534434</c:v>
                </c:pt>
                <c:pt idx="65">
                  <c:v>1.7526277949998681</c:v>
                </c:pt>
                <c:pt idx="66">
                  <c:v>1.738459623976486</c:v>
                </c:pt>
                <c:pt idx="67">
                  <c:v>1.7412412196180511</c:v>
                </c:pt>
                <c:pt idx="68">
                  <c:v>1.8554503246686458</c:v>
                </c:pt>
                <c:pt idx="69">
                  <c:v>1.9562014670372165</c:v>
                </c:pt>
                <c:pt idx="70">
                  <c:v>1.906374867359061</c:v>
                </c:pt>
                <c:pt idx="71">
                  <c:v>1.8200803354152584</c:v>
                </c:pt>
                <c:pt idx="72">
                  <c:v>1.7477518040592706</c:v>
                </c:pt>
                <c:pt idx="73">
                  <c:v>1.7009438022868522</c:v>
                </c:pt>
                <c:pt idx="74">
                  <c:v>1.6676355602300641</c:v>
                </c:pt>
                <c:pt idx="75">
                  <c:v>1.7047780153075798</c:v>
                </c:pt>
                <c:pt idx="76">
                  <c:v>1.773557011606762</c:v>
                </c:pt>
                <c:pt idx="77">
                  <c:v>1.7392691684855319</c:v>
                </c:pt>
                <c:pt idx="78">
                  <c:v>1.7539102308216123</c:v>
                </c:pt>
                <c:pt idx="79">
                  <c:v>1.7692369534062706</c:v>
                </c:pt>
                <c:pt idx="80">
                  <c:v>1.7211121421452382</c:v>
                </c:pt>
                <c:pt idx="81">
                  <c:v>1.7821485525302405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Table!$C$86:$CF$86</c:f>
              <c:numCache>
                <c:formatCode>0.0%</c:formatCode>
                <c:ptCount val="82"/>
                <c:pt idx="0">
                  <c:v>6.1156744457038129E-2</c:v>
                </c:pt>
                <c:pt idx="1">
                  <c:v>6.2621868244723253E-2</c:v>
                </c:pt>
                <c:pt idx="2">
                  <c:v>6.1537948338802051E-2</c:v>
                </c:pt>
                <c:pt idx="3">
                  <c:v>6.7217653181715867E-2</c:v>
                </c:pt>
                <c:pt idx="4">
                  <c:v>6.7999341356266438E-2</c:v>
                </c:pt>
                <c:pt idx="5">
                  <c:v>6.9321276980546256E-2</c:v>
                </c:pt>
                <c:pt idx="6">
                  <c:v>7.1972200673303885E-2</c:v>
                </c:pt>
                <c:pt idx="7">
                  <c:v>6.764013860303375E-2</c:v>
                </c:pt>
                <c:pt idx="8">
                  <c:v>6.5253010834003755E-2</c:v>
                </c:pt>
                <c:pt idx="9">
                  <c:v>6.5500620600974571E-2</c:v>
                </c:pt>
                <c:pt idx="10">
                  <c:v>5.8395690923010543E-2</c:v>
                </c:pt>
                <c:pt idx="11">
                  <c:v>5.9530628928303159E-2</c:v>
                </c:pt>
                <c:pt idx="12">
                  <c:v>5.0606794008249106E-2</c:v>
                </c:pt>
                <c:pt idx="13">
                  <c:v>5.1527344307204251E-2</c:v>
                </c:pt>
                <c:pt idx="14">
                  <c:v>5.2818287608460114E-2</c:v>
                </c:pt>
                <c:pt idx="15">
                  <c:v>3.5626304080105663E-2</c:v>
                </c:pt>
                <c:pt idx="16">
                  <c:v>4.1410325866115552E-2</c:v>
                </c:pt>
                <c:pt idx="17">
                  <c:v>4.2862638949440465E-2</c:v>
                </c:pt>
                <c:pt idx="18">
                  <c:v>4.6646696086210894E-2</c:v>
                </c:pt>
                <c:pt idx="19">
                  <c:v>5.5749841762825485E-2</c:v>
                </c:pt>
                <c:pt idx="20">
                  <c:v>5.8483575207811007E-2</c:v>
                </c:pt>
                <c:pt idx="21">
                  <c:v>5.8077833440930642E-2</c:v>
                </c:pt>
                <c:pt idx="22">
                  <c:v>5.9681946138454775E-2</c:v>
                </c:pt>
                <c:pt idx="23">
                  <c:v>5.6571249910316493E-2</c:v>
                </c:pt>
                <c:pt idx="24">
                  <c:v>5.1341475859435437E-2</c:v>
                </c:pt>
                <c:pt idx="25">
                  <c:v>5.3491043847365263E-2</c:v>
                </c:pt>
                <c:pt idx="26">
                  <c:v>5.1552628700454212E-2</c:v>
                </c:pt>
                <c:pt idx="27">
                  <c:v>5.2268874957609561E-2</c:v>
                </c:pt>
                <c:pt idx="28">
                  <c:v>6.1851190906224207E-2</c:v>
                </c:pt>
                <c:pt idx="29">
                  <c:v>6.0703541221145768E-2</c:v>
                </c:pt>
                <c:pt idx="30">
                  <c:v>6.0885902886783291E-2</c:v>
                </c:pt>
                <c:pt idx="31">
                  <c:v>5.9538396348401149E-2</c:v>
                </c:pt>
                <c:pt idx="32">
                  <c:v>6.2420292877729058E-2</c:v>
                </c:pt>
                <c:pt idx="33">
                  <c:v>6.0866853282173936E-2</c:v>
                </c:pt>
                <c:pt idx="34">
                  <c:v>6.1199669148846225E-2</c:v>
                </c:pt>
                <c:pt idx="35">
                  <c:v>6.130227676952138E-2</c:v>
                </c:pt>
                <c:pt idx="36">
                  <c:v>5.8528753163567412E-2</c:v>
                </c:pt>
                <c:pt idx="37">
                  <c:v>6.1397897050167849E-2</c:v>
                </c:pt>
                <c:pt idx="38">
                  <c:v>6.4115236305675824E-2</c:v>
                </c:pt>
                <c:pt idx="39">
                  <c:v>6.3297779382720853E-2</c:v>
                </c:pt>
                <c:pt idx="40">
                  <c:v>5.9635005824811071E-2</c:v>
                </c:pt>
                <c:pt idx="41">
                  <c:v>6.0220915088037591E-2</c:v>
                </c:pt>
                <c:pt idx="42">
                  <c:v>6.0236729920035689E-2</c:v>
                </c:pt>
                <c:pt idx="43">
                  <c:v>5.4403711888183784E-2</c:v>
                </c:pt>
                <c:pt idx="44">
                  <c:v>5.852055303037746E-2</c:v>
                </c:pt>
                <c:pt idx="45">
                  <c:v>5.9151773044658934E-2</c:v>
                </c:pt>
                <c:pt idx="46">
                  <c:v>5.7377080314129456E-2</c:v>
                </c:pt>
                <c:pt idx="47">
                  <c:v>5.561915679690569E-2</c:v>
                </c:pt>
                <c:pt idx="48">
                  <c:v>5.8101998431732936E-2</c:v>
                </c:pt>
                <c:pt idx="49">
                  <c:v>5.7386402799817472E-2</c:v>
                </c:pt>
                <c:pt idx="50">
                  <c:v>5.6809521462373683E-2</c:v>
                </c:pt>
                <c:pt idx="51">
                  <c:v>4.8720921014282902E-2</c:v>
                </c:pt>
                <c:pt idx="52">
                  <c:v>5.1503730685301716E-2</c:v>
                </c:pt>
                <c:pt idx="53">
                  <c:v>5.4976689705280184E-2</c:v>
                </c:pt>
                <c:pt idx="54">
                  <c:v>5.2812601153726234E-2</c:v>
                </c:pt>
                <c:pt idx="55">
                  <c:v>5.1325515082550052E-2</c:v>
                </c:pt>
                <c:pt idx="56">
                  <c:v>4.7344712530265745E-2</c:v>
                </c:pt>
                <c:pt idx="57">
                  <c:v>4.7562884494826957E-2</c:v>
                </c:pt>
                <c:pt idx="58">
                  <c:v>4.9094285585586837E-2</c:v>
                </c:pt>
                <c:pt idx="59">
                  <c:v>5.1723324632538023E-2</c:v>
                </c:pt>
                <c:pt idx="60">
                  <c:v>4.8928070174243374E-2</c:v>
                </c:pt>
                <c:pt idx="61">
                  <c:v>5.2704645017373659E-2</c:v>
                </c:pt>
                <c:pt idx="62">
                  <c:v>7.7213585071304658E-2</c:v>
                </c:pt>
                <c:pt idx="63">
                  <c:v>6.8162001386094767E-2</c:v>
                </c:pt>
                <c:pt idx="64">
                  <c:v>7.4532046705314214E-2</c:v>
                </c:pt>
                <c:pt idx="65">
                  <c:v>8.3140117344171538E-2</c:v>
                </c:pt>
                <c:pt idx="66">
                  <c:v>7.8183992015958881E-2</c:v>
                </c:pt>
                <c:pt idx="67">
                  <c:v>7.5232548363981314E-2</c:v>
                </c:pt>
                <c:pt idx="68">
                  <c:v>7.6376077716846832E-2</c:v>
                </c:pt>
                <c:pt idx="69">
                  <c:v>8.0635939610279941E-2</c:v>
                </c:pt>
                <c:pt idx="70">
                  <c:v>7.4693249198225731E-2</c:v>
                </c:pt>
                <c:pt idx="71">
                  <c:v>7.2721533305465116E-2</c:v>
                </c:pt>
                <c:pt idx="72">
                  <c:v>7.2895321573715338E-2</c:v>
                </c:pt>
                <c:pt idx="73">
                  <c:v>7.4222089010125059E-2</c:v>
                </c:pt>
                <c:pt idx="74">
                  <c:v>7.7920472297133878E-2</c:v>
                </c:pt>
                <c:pt idx="75">
                  <c:v>8.0200522565836208E-2</c:v>
                </c:pt>
                <c:pt idx="76">
                  <c:v>8.1022961507463159E-2</c:v>
                </c:pt>
                <c:pt idx="77">
                  <c:v>8.3974766915684174E-2</c:v>
                </c:pt>
                <c:pt idx="78">
                  <c:v>8.4431573029166859E-2</c:v>
                </c:pt>
                <c:pt idx="79">
                  <c:v>8.6439835516977453E-2</c:v>
                </c:pt>
                <c:pt idx="80">
                  <c:v>8.5226631249557941E-2</c:v>
                </c:pt>
                <c:pt idx="81">
                  <c:v>8.5529437342304213E-2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Table!$BG$6:$CE$7</c:f>
              <c:multiLvlStrCache>
                <c:ptCount val="25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  <c:pt idx="20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Table!$BG$87:$CE$87</c:f>
              <c:numCache>
                <c:formatCode>General</c:formatCode>
                <c:ptCount val="25"/>
                <c:pt idx="0">
                  <c:v>7016.9699792019355</c:v>
                </c:pt>
                <c:pt idx="1">
                  <c:v>7029.5555964115192</c:v>
                </c:pt>
                <c:pt idx="2">
                  <c:v>7113.0801489286159</c:v>
                </c:pt>
                <c:pt idx="3">
                  <c:v>7148.7433313245529</c:v>
                </c:pt>
                <c:pt idx="4">
                  <c:v>6982.7311271266308</c:v>
                </c:pt>
                <c:pt idx="5">
                  <c:v>6050.6287781750052</c:v>
                </c:pt>
                <c:pt idx="6">
                  <c:v>6725.4204987776939</c:v>
                </c:pt>
                <c:pt idx="7">
                  <c:v>7061.0666309103744</c:v>
                </c:pt>
                <c:pt idx="8">
                  <c:v>7235.0165062971355</c:v>
                </c:pt>
                <c:pt idx="9">
                  <c:v>7413.1317689035277</c:v>
                </c:pt>
                <c:pt idx="10">
                  <c:v>7499.4493797331415</c:v>
                </c:pt>
                <c:pt idx="11">
                  <c:v>7614.3096785056014</c:v>
                </c:pt>
                <c:pt idx="12">
                  <c:v>7667.0000243192781</c:v>
                </c:pt>
                <c:pt idx="13">
                  <c:v>7715.5501304484533</c:v>
                </c:pt>
                <c:pt idx="14">
                  <c:v>7776.6351927506266</c:v>
                </c:pt>
                <c:pt idx="15">
                  <c:v>7703.3971655300475</c:v>
                </c:pt>
                <c:pt idx="16">
                  <c:v>7689.3344504828419</c:v>
                </c:pt>
                <c:pt idx="17">
                  <c:v>7734.6039091371977</c:v>
                </c:pt>
                <c:pt idx="18">
                  <c:v>7787.2586213686536</c:v>
                </c:pt>
                <c:pt idx="19">
                  <c:v>7906.1620291902937</c:v>
                </c:pt>
                <c:pt idx="20">
                  <c:v>8110.3685439916944</c:v>
                </c:pt>
                <c:pt idx="21">
                  <c:v>8179.2507576246053</c:v>
                </c:pt>
                <c:pt idx="22">
                  <c:v>8167.3191707849301</c:v>
                </c:pt>
                <c:pt idx="23">
                  <c:v>8214.0259077276496</c:v>
                </c:pt>
                <c:pt idx="24">
                  <c:v>8203.5538130770219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5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Table!$C$88:$CE$88</c:f>
              <c:numCache>
                <c:formatCode>0.0</c:formatCode>
                <c:ptCount val="81"/>
                <c:pt idx="0">
                  <c:v>2892.5753605195305</c:v>
                </c:pt>
                <c:pt idx="1">
                  <c:v>2930.8476138818487</c:v>
                </c:pt>
                <c:pt idx="2">
                  <c:v>2968.8662202952637</c:v>
                </c:pt>
                <c:pt idx="3">
                  <c:v>3019.3372995298564</c:v>
                </c:pt>
                <c:pt idx="4">
                  <c:v>3059.1630842596164</c:v>
                </c:pt>
                <c:pt idx="5">
                  <c:v>3074.0056423882461</c:v>
                </c:pt>
                <c:pt idx="6">
                  <c:v>3098.2832744384878</c:v>
                </c:pt>
                <c:pt idx="7">
                  <c:v>3129.3840426367069</c:v>
                </c:pt>
                <c:pt idx="8">
                  <c:v>3205.9024264945119</c:v>
                </c:pt>
                <c:pt idx="9">
                  <c:v>3219.2787552244981</c:v>
                </c:pt>
                <c:pt idx="10">
                  <c:v>3233.5231879787862</c:v>
                </c:pt>
                <c:pt idx="11">
                  <c:v>3276.5737108773733</c:v>
                </c:pt>
                <c:pt idx="12">
                  <c:v>3351.5413471747079</c:v>
                </c:pt>
                <c:pt idx="13">
                  <c:v>3354.3798423089502</c:v>
                </c:pt>
                <c:pt idx="14">
                  <c:v>3342.5771069745197</c:v>
                </c:pt>
                <c:pt idx="15">
                  <c:v>3234.164423204802</c:v>
                </c:pt>
                <c:pt idx="16">
                  <c:v>2989.7683794466402</c:v>
                </c:pt>
                <c:pt idx="17">
                  <c:v>2992.1305600000005</c:v>
                </c:pt>
                <c:pt idx="18">
                  <c:v>3005.0050353471397</c:v>
                </c:pt>
                <c:pt idx="19">
                  <c:v>3028.0613622267019</c:v>
                </c:pt>
                <c:pt idx="20">
                  <c:v>3041.9306553911206</c:v>
                </c:pt>
                <c:pt idx="21">
                  <c:v>3109.8825403801784</c:v>
                </c:pt>
                <c:pt idx="22">
                  <c:v>3145.2696732131794</c:v>
                </c:pt>
                <c:pt idx="23">
                  <c:v>3178.1675811346167</c:v>
                </c:pt>
                <c:pt idx="24">
                  <c:v>3302.8235258658942</c:v>
                </c:pt>
                <c:pt idx="25">
                  <c:v>3328.7007876690177</c:v>
                </c:pt>
                <c:pt idx="26">
                  <c:v>3369.212196018867</c:v>
                </c:pt>
                <c:pt idx="27">
                  <c:v>3346.0981638094036</c:v>
                </c:pt>
                <c:pt idx="28">
                  <c:v>3473.1536864453078</c:v>
                </c:pt>
                <c:pt idx="29">
                  <c:v>3503.6331023973357</c:v>
                </c:pt>
                <c:pt idx="30">
                  <c:v>3505.000428383561</c:v>
                </c:pt>
                <c:pt idx="31">
                  <c:v>3605.5805047975027</c:v>
                </c:pt>
                <c:pt idx="32">
                  <c:v>3585.7261785050432</c:v>
                </c:pt>
                <c:pt idx="33">
                  <c:v>3627.6684497388042</c:v>
                </c:pt>
                <c:pt idx="34">
                  <c:v>3635.9070707070709</c:v>
                </c:pt>
                <c:pt idx="35">
                  <c:v>3681.7903594431746</c:v>
                </c:pt>
                <c:pt idx="36">
                  <c:v>3779.4499329093983</c:v>
                </c:pt>
                <c:pt idx="37">
                  <c:v>3798.7270421076855</c:v>
                </c:pt>
                <c:pt idx="38">
                  <c:v>3833.7729155113184</c:v>
                </c:pt>
                <c:pt idx="39">
                  <c:v>3882.0964110604127</c:v>
                </c:pt>
                <c:pt idx="40">
                  <c:v>3901.8072189707837</c:v>
                </c:pt>
                <c:pt idx="41">
                  <c:v>3942.05452705886</c:v>
                </c:pt>
                <c:pt idx="42">
                  <c:v>3970.9347808854727</c:v>
                </c:pt>
                <c:pt idx="43">
                  <c:v>3986.9793368819346</c:v>
                </c:pt>
                <c:pt idx="44">
                  <c:v>3975.6976946448603</c:v>
                </c:pt>
                <c:pt idx="45">
                  <c:v>3999.6508032958218</c:v>
                </c:pt>
                <c:pt idx="46">
                  <c:v>4048.4365170203059</c:v>
                </c:pt>
                <c:pt idx="47">
                  <c:v>4117.9923243821149</c:v>
                </c:pt>
                <c:pt idx="48">
                  <c:v>4174.4922438161193</c:v>
                </c:pt>
                <c:pt idx="49">
                  <c:v>4203.4880979564314</c:v>
                </c:pt>
                <c:pt idx="50">
                  <c:v>4243.5174223469821</c:v>
                </c:pt>
                <c:pt idx="51">
                  <c:v>4315.0396005473976</c:v>
                </c:pt>
                <c:pt idx="52">
                  <c:v>4399.0071561916611</c:v>
                </c:pt>
                <c:pt idx="53">
                  <c:v>4436.8120430628132</c:v>
                </c:pt>
                <c:pt idx="54">
                  <c:v>4513.6258840634418</c:v>
                </c:pt>
                <c:pt idx="55">
                  <c:v>4545.2092362121039</c:v>
                </c:pt>
                <c:pt idx="56">
                  <c:v>4653.2888015551644</c:v>
                </c:pt>
                <c:pt idx="57">
                  <c:v>4661.6003390021242</c:v>
                </c:pt>
                <c:pt idx="58">
                  <c:v>4666.70830677714</c:v>
                </c:pt>
                <c:pt idx="59">
                  <c:v>4703.824731975722</c:v>
                </c:pt>
                <c:pt idx="60">
                  <c:v>4710.7279186204805</c:v>
                </c:pt>
                <c:pt idx="61">
                  <c:v>4342.5251940277731</c:v>
                </c:pt>
                <c:pt idx="62">
                  <c:v>4576.0733763767566</c:v>
                </c:pt>
                <c:pt idx="63">
                  <c:v>4804.3446682464455</c:v>
                </c:pt>
                <c:pt idx="64">
                  <c:v>4888.7175669113658</c:v>
                </c:pt>
                <c:pt idx="65">
                  <c:v>5065.1939833855376</c:v>
                </c:pt>
                <c:pt idx="66">
                  <c:v>5240.1590177569469</c:v>
                </c:pt>
                <c:pt idx="67">
                  <c:v>5380.0243796283448</c:v>
                </c:pt>
                <c:pt idx="68">
                  <c:v>5499.6665015442741</c:v>
                </c:pt>
                <c:pt idx="69">
                  <c:v>5574.6292224878325</c:v>
                </c:pt>
                <c:pt idx="70">
                  <c:v>5701.6614051476608</c:v>
                </c:pt>
                <c:pt idx="71">
                  <c:v>5653.8626374011474</c:v>
                </c:pt>
                <c:pt idx="72">
                  <c:v>5794.9992090832402</c:v>
                </c:pt>
                <c:pt idx="73">
                  <c:v>5859.6215911513227</c:v>
                </c:pt>
                <c:pt idx="74">
                  <c:v>5887.2625054142327</c:v>
                </c:pt>
                <c:pt idx="75">
                  <c:v>5932.2975083414367</c:v>
                </c:pt>
                <c:pt idx="76">
                  <c:v>6083.739150108775</c:v>
                </c:pt>
                <c:pt idx="77">
                  <c:v>6128.0359550561789</c:v>
                </c:pt>
                <c:pt idx="78">
                  <c:v>6118.1323943661973</c:v>
                </c:pt>
                <c:pt idx="79">
                  <c:v>6158.2084745762713</c:v>
                </c:pt>
                <c:pt idx="80">
                  <c:v>6263.2525423728821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Table!$C$84:$CF$84</c:f>
              <c:numCache>
                <c:formatCode>0.0%</c:formatCode>
                <c:ptCount val="82"/>
                <c:pt idx="0">
                  <c:v>0.34205445686360086</c:v>
                </c:pt>
                <c:pt idx="1">
                  <c:v>0.34760655637157567</c:v>
                </c:pt>
                <c:pt idx="2">
                  <c:v>0.3512363280820861</c:v>
                </c:pt>
                <c:pt idx="3">
                  <c:v>0.35912239617677855</c:v>
                </c:pt>
                <c:pt idx="4">
                  <c:v>0.33964064195200749</c:v>
                </c:pt>
                <c:pt idx="5">
                  <c:v>0.34162155806467959</c:v>
                </c:pt>
                <c:pt idx="6">
                  <c:v>0.3468229620692721</c:v>
                </c:pt>
                <c:pt idx="7">
                  <c:v>0.35060007163856027</c:v>
                </c:pt>
                <c:pt idx="8">
                  <c:v>0.33688446238012359</c:v>
                </c:pt>
                <c:pt idx="9">
                  <c:v>0.33934640353106171</c:v>
                </c:pt>
                <c:pt idx="10">
                  <c:v>0.33750028819769839</c:v>
                </c:pt>
                <c:pt idx="11">
                  <c:v>0.34061810464949999</c:v>
                </c:pt>
                <c:pt idx="12">
                  <c:v>0.31874326456634122</c:v>
                </c:pt>
                <c:pt idx="13">
                  <c:v>0.31871458297111577</c:v>
                </c:pt>
                <c:pt idx="14">
                  <c:v>0.3236284745085079</c:v>
                </c:pt>
                <c:pt idx="15">
                  <c:v>0.32121040481775037</c:v>
                </c:pt>
                <c:pt idx="16">
                  <c:v>0.31578542721999731</c:v>
                </c:pt>
                <c:pt idx="17">
                  <c:v>0.31428170936867433</c:v>
                </c:pt>
                <c:pt idx="18">
                  <c:v>0.31361699881277333</c:v>
                </c:pt>
                <c:pt idx="19">
                  <c:v>0.31904663712689602</c:v>
                </c:pt>
                <c:pt idx="20">
                  <c:v>0.31052286311696103</c:v>
                </c:pt>
                <c:pt idx="21">
                  <c:v>0.31506031398197232</c:v>
                </c:pt>
                <c:pt idx="22">
                  <c:v>0.32073034709673981</c:v>
                </c:pt>
                <c:pt idx="23">
                  <c:v>0.32142785549284952</c:v>
                </c:pt>
                <c:pt idx="24">
                  <c:v>0.30906748310453808</c:v>
                </c:pt>
                <c:pt idx="25">
                  <c:v>0.31415677479582216</c:v>
                </c:pt>
                <c:pt idx="26">
                  <c:v>0.31746180716892308</c:v>
                </c:pt>
                <c:pt idx="27">
                  <c:v>0.31866093022149733</c:v>
                </c:pt>
                <c:pt idx="28">
                  <c:v>0.31673639156891598</c:v>
                </c:pt>
                <c:pt idx="29">
                  <c:v>0.32062583727512423</c:v>
                </c:pt>
                <c:pt idx="30">
                  <c:v>0.32021340470353155</c:v>
                </c:pt>
                <c:pt idx="31">
                  <c:v>0.32625071838274561</c:v>
                </c:pt>
                <c:pt idx="32">
                  <c:v>0.31672186954692899</c:v>
                </c:pt>
                <c:pt idx="33">
                  <c:v>0.3189065933382495</c:v>
                </c:pt>
                <c:pt idx="34">
                  <c:v>0.32017323872211734</c:v>
                </c:pt>
                <c:pt idx="35">
                  <c:v>0.32406961376780141</c:v>
                </c:pt>
                <c:pt idx="36">
                  <c:v>0.31138930288751593</c:v>
                </c:pt>
                <c:pt idx="37">
                  <c:v>0.31800621948525709</c:v>
                </c:pt>
                <c:pt idx="38">
                  <c:v>0.32495591657260914</c:v>
                </c:pt>
                <c:pt idx="39">
                  <c:v>0.33026378447018284</c:v>
                </c:pt>
                <c:pt idx="40">
                  <c:v>0.3275912089764409</c:v>
                </c:pt>
                <c:pt idx="41">
                  <c:v>0.32996967613393519</c:v>
                </c:pt>
                <c:pt idx="42">
                  <c:v>0.33415428434517425</c:v>
                </c:pt>
                <c:pt idx="43">
                  <c:v>0.33567133653036724</c:v>
                </c:pt>
                <c:pt idx="44">
                  <c:v>0.32737443483830608</c:v>
                </c:pt>
                <c:pt idx="45">
                  <c:v>0.32720333095296672</c:v>
                </c:pt>
                <c:pt idx="46">
                  <c:v>0.33013446107319333</c:v>
                </c:pt>
                <c:pt idx="47">
                  <c:v>0.33360085661307914</c:v>
                </c:pt>
                <c:pt idx="48">
                  <c:v>0.32703471118771571</c:v>
                </c:pt>
                <c:pt idx="49">
                  <c:v>0.33094763618502171</c:v>
                </c:pt>
                <c:pt idx="50">
                  <c:v>0.3345201021369309</c:v>
                </c:pt>
                <c:pt idx="51">
                  <c:v>0.34022242992408519</c:v>
                </c:pt>
                <c:pt idx="52">
                  <c:v>0.3283988362427635</c:v>
                </c:pt>
                <c:pt idx="53">
                  <c:v>0.3329099978268199</c:v>
                </c:pt>
                <c:pt idx="54">
                  <c:v>0.33741938309311104</c:v>
                </c:pt>
                <c:pt idx="55">
                  <c:v>0.34092754170908757</c:v>
                </c:pt>
                <c:pt idx="56">
                  <c:v>0.33049754055303976</c:v>
                </c:pt>
                <c:pt idx="57">
                  <c:v>0.3336857849122154</c:v>
                </c:pt>
                <c:pt idx="58">
                  <c:v>0.33769512669399498</c:v>
                </c:pt>
                <c:pt idx="59">
                  <c:v>0.34110403754661806</c:v>
                </c:pt>
                <c:pt idx="60">
                  <c:v>0.33914614219454098</c:v>
                </c:pt>
                <c:pt idx="61">
                  <c:v>0.30655850132500101</c:v>
                </c:pt>
                <c:pt idx="62">
                  <c:v>0.32913518968644667</c:v>
                </c:pt>
                <c:pt idx="63">
                  <c:v>0.33991537697525581</c:v>
                </c:pt>
                <c:pt idx="64">
                  <c:v>0.3263855779985575</c:v>
                </c:pt>
                <c:pt idx="65">
                  <c:v>0.3318690490122837</c:v>
                </c:pt>
                <c:pt idx="66">
                  <c:v>0.33576170883791689</c:v>
                </c:pt>
                <c:pt idx="67">
                  <c:v>0.3390272051593724</c:v>
                </c:pt>
                <c:pt idx="68">
                  <c:v>0.33603814967447304</c:v>
                </c:pt>
                <c:pt idx="69">
                  <c:v>0.33380951039060008</c:v>
                </c:pt>
                <c:pt idx="70">
                  <c:v>0.33159547782740462</c:v>
                </c:pt>
                <c:pt idx="71">
                  <c:v>0.32976664714715531</c:v>
                </c:pt>
                <c:pt idx="72">
                  <c:v>0.33132364944695081</c:v>
                </c:pt>
                <c:pt idx="73">
                  <c:v>0.33267546044854446</c:v>
                </c:pt>
                <c:pt idx="74">
                  <c:v>0.33511990960024207</c:v>
                </c:pt>
                <c:pt idx="75">
                  <c:v>0.33759934014863863</c:v>
                </c:pt>
                <c:pt idx="76">
                  <c:v>0.34238205417714862</c:v>
                </c:pt>
                <c:pt idx="77">
                  <c:v>0.34283154424862633</c:v>
                </c:pt>
                <c:pt idx="78">
                  <c:v>0.33963492465040918</c:v>
                </c:pt>
                <c:pt idx="79">
                  <c:v>0.33981917613485685</c:v>
                </c:pt>
                <c:pt idx="80">
                  <c:v>0.34011919461380929</c:v>
                </c:pt>
                <c:pt idx="81">
                  <c:v>0.34222232606559522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US NON FINANCIAL: RATE OF PROFIT (net surplus)</a:t>
            </a:r>
          </a:p>
        </c:rich>
      </c:tx>
      <c:layout>
        <c:manualLayout>
          <c:xMode val="edge"/>
          <c:yMode val="edge"/>
          <c:x val="0.2444184687317358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046576805018011E-2"/>
          <c:y val="0.1115277777777778"/>
          <c:w val="0.88851829523647363"/>
          <c:h val="0.73811716243802861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92D05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Table!$C$72:$CF$72</c:f>
              <c:numCache>
                <c:formatCode>0.0%</c:formatCode>
                <c:ptCount val="82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0.12163815590846286</c:v>
                </c:pt>
                <c:pt idx="76">
                  <c:v>0.12660922589378101</c:v>
                </c:pt>
                <c:pt idx="77">
                  <c:v>0.12643444370275828</c:v>
                </c:pt>
                <c:pt idx="78">
                  <c:v>0.12624858605539568</c:v>
                </c:pt>
                <c:pt idx="79">
                  <c:v>0.12736511531004202</c:v>
                </c:pt>
                <c:pt idx="80">
                  <c:v>0.12474818921673175</c:v>
                </c:pt>
                <c:pt idx="81">
                  <c:v>0.12895779257201875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A7-4851-9218-C1EDDEC83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5081007"/>
        <c:axId val="485075727"/>
      </c:lineChart>
      <c:catAx>
        <c:axId val="485081007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75727"/>
        <c:crosses val="autoZero"/>
        <c:auto val="1"/>
        <c:lblAlgn val="ctr"/>
        <c:lblOffset val="100"/>
        <c:noMultiLvlLbl val="0"/>
      </c:catAx>
      <c:valAx>
        <c:axId val="485075727"/>
        <c:scaling>
          <c:orientation val="minMax"/>
          <c:min val="7.0000000000000007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5081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WORKERS' REMUNERATION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Table!$C$89:$CF$89</c:f>
              <c:numCache>
                <c:formatCode>0.0</c:formatCode>
                <c:ptCount val="82"/>
                <c:pt idx="0">
                  <c:v>3864.2716556216724</c:v>
                </c:pt>
                <c:pt idx="1">
                  <c:v>3867.9713834646509</c:v>
                </c:pt>
                <c:pt idx="2">
                  <c:v>3881.4339912286569</c:v>
                </c:pt>
                <c:pt idx="3">
                  <c:v>3905.243992575221</c:v>
                </c:pt>
                <c:pt idx="4">
                  <c:v>3962.4382538071068</c:v>
                </c:pt>
                <c:pt idx="5">
                  <c:v>3946.9178047761538</c:v>
                </c:pt>
                <c:pt idx="6">
                  <c:v>3942.2263579272417</c:v>
                </c:pt>
                <c:pt idx="7">
                  <c:v>4006.1188763554742</c:v>
                </c:pt>
                <c:pt idx="8">
                  <c:v>4064.2516227335063</c:v>
                </c:pt>
                <c:pt idx="9">
                  <c:v>4044.0979673991519</c:v>
                </c:pt>
                <c:pt idx="10">
                  <c:v>4026.8445197097676</c:v>
                </c:pt>
                <c:pt idx="11">
                  <c:v>4058.5437108865344</c:v>
                </c:pt>
                <c:pt idx="12">
                  <c:v>4076.3228425699949</c:v>
                </c:pt>
                <c:pt idx="13">
                  <c:v>4050.9880113005506</c:v>
                </c:pt>
                <c:pt idx="14">
                  <c:v>4017.7302397350468</c:v>
                </c:pt>
                <c:pt idx="15">
                  <c:v>3934.2568290417062</c:v>
                </c:pt>
                <c:pt idx="16">
                  <c:v>3689.5181388604342</c:v>
                </c:pt>
                <c:pt idx="17">
                  <c:v>3720.7923845661244</c:v>
                </c:pt>
                <c:pt idx="18">
                  <c:v>3722.477251115713</c:v>
                </c:pt>
                <c:pt idx="19">
                  <c:v>3744.9639919805354</c:v>
                </c:pt>
                <c:pt idx="20">
                  <c:v>3710.9560180228309</c:v>
                </c:pt>
                <c:pt idx="21">
                  <c:v>3744.7628259780136</c:v>
                </c:pt>
                <c:pt idx="22">
                  <c:v>3758.8048612687862</c:v>
                </c:pt>
                <c:pt idx="23">
                  <c:v>3751.8069236073411</c:v>
                </c:pt>
                <c:pt idx="24">
                  <c:v>3843.9206271282583</c:v>
                </c:pt>
                <c:pt idx="25">
                  <c:v>3837.413432212029</c:v>
                </c:pt>
                <c:pt idx="26">
                  <c:v>3843.2426286810896</c:v>
                </c:pt>
                <c:pt idx="27">
                  <c:v>3821.8662988931314</c:v>
                </c:pt>
                <c:pt idx="28">
                  <c:v>3943.2988211330362</c:v>
                </c:pt>
                <c:pt idx="29">
                  <c:v>3962.8590231109793</c:v>
                </c:pt>
                <c:pt idx="30">
                  <c:v>3930.0169791116841</c:v>
                </c:pt>
                <c:pt idx="31">
                  <c:v>4005.6574528866686</c:v>
                </c:pt>
                <c:pt idx="32">
                  <c:v>4017.9732048931864</c:v>
                </c:pt>
                <c:pt idx="33">
                  <c:v>4059.636255708926</c:v>
                </c:pt>
                <c:pt idx="34">
                  <c:v>4042.7610246658032</c:v>
                </c:pt>
                <c:pt idx="35">
                  <c:v>4069.6693856000011</c:v>
                </c:pt>
                <c:pt idx="36">
                  <c:v>4157.9887512242967</c:v>
                </c:pt>
                <c:pt idx="37">
                  <c:v>4160.7857899535893</c:v>
                </c:pt>
                <c:pt idx="38">
                  <c:v>4195.0992841910584</c:v>
                </c:pt>
                <c:pt idx="39">
                  <c:v>4270.3225539222476</c:v>
                </c:pt>
                <c:pt idx="40">
                  <c:v>4354.5417097569534</c:v>
                </c:pt>
                <c:pt idx="41">
                  <c:v>4363.3525791395541</c:v>
                </c:pt>
                <c:pt idx="42">
                  <c:v>4392.3397843119519</c:v>
                </c:pt>
                <c:pt idx="43">
                  <c:v>4418.0326423086435</c:v>
                </c:pt>
                <c:pt idx="44">
                  <c:v>4442.968628088307</c:v>
                </c:pt>
                <c:pt idx="45">
                  <c:v>4434.6640809904166</c:v>
                </c:pt>
                <c:pt idx="46">
                  <c:v>4483.5966013295429</c:v>
                </c:pt>
                <c:pt idx="47">
                  <c:v>4519.5633464386565</c:v>
                </c:pt>
                <c:pt idx="48">
                  <c:v>4557.0402880988795</c:v>
                </c:pt>
                <c:pt idx="49">
                  <c:v>4605.3674944479908</c:v>
                </c:pt>
                <c:pt idx="50">
                  <c:v>4631.4452040981023</c:v>
                </c:pt>
                <c:pt idx="51">
                  <c:v>4671.7415127027607</c:v>
                </c:pt>
                <c:pt idx="52">
                  <c:v>4739.5489875696503</c:v>
                </c:pt>
                <c:pt idx="53">
                  <c:v>4724.1803872798746</c:v>
                </c:pt>
                <c:pt idx="54">
                  <c:v>4801.0927957031317</c:v>
                </c:pt>
                <c:pt idx="55">
                  <c:v>4851.0993127470356</c:v>
                </c:pt>
                <c:pt idx="56">
                  <c:v>4908.4820704309823</c:v>
                </c:pt>
                <c:pt idx="57">
                  <c:v>4921.7337357491215</c:v>
                </c:pt>
                <c:pt idx="58">
                  <c:v>4900.6707071435148</c:v>
                </c:pt>
                <c:pt idx="59">
                  <c:v>4952.3403798221543</c:v>
                </c:pt>
                <c:pt idx="60">
                  <c:v>4994.1520016168415</c:v>
                </c:pt>
                <c:pt idx="61">
                  <c:v>4632.2234548718752</c:v>
                </c:pt>
                <c:pt idx="62">
                  <c:v>4781.5626850801482</c:v>
                </c:pt>
                <c:pt idx="63">
                  <c:v>5009.7748003867891</c:v>
                </c:pt>
                <c:pt idx="64">
                  <c:v>4984.8496606322487</c:v>
                </c:pt>
                <c:pt idx="65">
                  <c:v>5037.9700165710228</c:v>
                </c:pt>
                <c:pt idx="66">
                  <c:v>5152.2732305389227</c:v>
                </c:pt>
                <c:pt idx="67">
                  <c:v>5207.9919448585388</c:v>
                </c:pt>
                <c:pt idx="68">
                  <c:v>5151.8916427403892</c:v>
                </c:pt>
                <c:pt idx="69">
                  <c:v>5078.1235569552618</c:v>
                </c:pt>
                <c:pt idx="70">
                  <c:v>5166.9782019737822</c:v>
                </c:pt>
                <c:pt idx="71">
                  <c:v>5172.6205940345653</c:v>
                </c:pt>
                <c:pt idx="72">
                  <c:v>5291.2910052449397</c:v>
                </c:pt>
                <c:pt idx="73">
                  <c:v>5330.8957697557316</c:v>
                </c:pt>
                <c:pt idx="74">
                  <c:v>5379.0866975512909</c:v>
                </c:pt>
                <c:pt idx="75">
                  <c:v>5376.948264571055</c:v>
                </c:pt>
                <c:pt idx="76">
                  <c:v>5449.4126809007721</c:v>
                </c:pt>
                <c:pt idx="77">
                  <c:v>5512.1604139715391</c:v>
                </c:pt>
                <c:pt idx="78">
                  <c:v>5505.7530704589535</c:v>
                </c:pt>
                <c:pt idx="79">
                  <c:v>5547.9638009049786</c:v>
                </c:pt>
                <c:pt idx="80">
                  <c:v>5605.9983302292721</c:v>
                </c:pt>
                <c:pt idx="81">
                  <c:v>5537.2844151771724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2-4D5B-B2B0-59F59838B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6477007"/>
        <c:axId val="563250687"/>
      </c:lineChart>
      <c:catAx>
        <c:axId val="336477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3250687"/>
        <c:crosses val="autoZero"/>
        <c:auto val="1"/>
        <c:lblAlgn val="ctr"/>
        <c:lblOffset val="100"/>
        <c:noMultiLvlLbl val="0"/>
      </c:catAx>
      <c:valAx>
        <c:axId val="563250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6477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84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/>
              <a:t>NET SURPLUS ADJUSTED FOR INFLATION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4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88774826294294E-2"/>
          <c:y val="0.12541666666666668"/>
          <c:w val="0.88911553538967458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Table!$C$58:$CF$58</c:f>
              <c:numCache>
                <c:formatCode>0.0</c:formatCode>
                <c:ptCount val="82"/>
                <c:pt idx="0">
                  <c:v>1652.8433252432494</c:v>
                </c:pt>
                <c:pt idx="1">
                  <c:v>1720.5759254562981</c:v>
                </c:pt>
                <c:pt idx="2">
                  <c:v>1674.4883579358332</c:v>
                </c:pt>
                <c:pt idx="3">
                  <c:v>1797.1017017522124</c:v>
                </c:pt>
                <c:pt idx="4">
                  <c:v>1814.0325495769885</c:v>
                </c:pt>
                <c:pt idx="5">
                  <c:v>1798.896080527104</c:v>
                </c:pt>
                <c:pt idx="6">
                  <c:v>1885.6452452481669</c:v>
                </c:pt>
                <c:pt idx="7">
                  <c:v>1837.6385325804868</c:v>
                </c:pt>
                <c:pt idx="8">
                  <c:v>1808.8006871857385</c:v>
                </c:pt>
                <c:pt idx="9">
                  <c:v>1833.5026350961475</c:v>
                </c:pt>
                <c:pt idx="10">
                  <c:v>1743.5378004541797</c:v>
                </c:pt>
                <c:pt idx="11">
                  <c:v>1769.7029626160547</c:v>
                </c:pt>
                <c:pt idx="12">
                  <c:v>1703.2142543806733</c:v>
                </c:pt>
                <c:pt idx="13">
                  <c:v>1700.7639280062447</c:v>
                </c:pt>
                <c:pt idx="14">
                  <c:v>1799.0592117885742</c:v>
                </c:pt>
                <c:pt idx="15">
                  <c:v>1630.3711076935774</c:v>
                </c:pt>
                <c:pt idx="16">
                  <c:v>1513.0353787031529</c:v>
                </c:pt>
                <c:pt idx="17">
                  <c:v>1478.74619247021</c:v>
                </c:pt>
                <c:pt idx="18">
                  <c:v>1516.3285546772452</c:v>
                </c:pt>
                <c:pt idx="19">
                  <c:v>1648.9401558730206</c:v>
                </c:pt>
                <c:pt idx="20">
                  <c:v>1739.9563888151608</c:v>
                </c:pt>
                <c:pt idx="21">
                  <c:v>1761.960421115951</c:v>
                </c:pt>
                <c:pt idx="22">
                  <c:v>1860.1942437912212</c:v>
                </c:pt>
                <c:pt idx="23">
                  <c:v>1810.5531839322609</c:v>
                </c:pt>
                <c:pt idx="24">
                  <c:v>1751.4752498448286</c:v>
                </c:pt>
                <c:pt idx="25">
                  <c:v>1870.95141624193</c:v>
                </c:pt>
                <c:pt idx="26">
                  <c:v>1878.6432485694345</c:v>
                </c:pt>
                <c:pt idx="27">
                  <c:v>1919.8715046987288</c:v>
                </c:pt>
                <c:pt idx="28">
                  <c:v>1958.1069084509681</c:v>
                </c:pt>
                <c:pt idx="29">
                  <c:v>1975.9477220343579</c:v>
                </c:pt>
                <c:pt idx="30">
                  <c:v>1914.0909012552299</c:v>
                </c:pt>
                <c:pt idx="31">
                  <c:v>1948.2471519503206</c:v>
                </c:pt>
                <c:pt idx="32">
                  <c:v>2023.8237700537961</c:v>
                </c:pt>
                <c:pt idx="33">
                  <c:v>2014.3383072613592</c:v>
                </c:pt>
                <c:pt idx="34">
                  <c:v>1984.5097470156963</c:v>
                </c:pt>
                <c:pt idx="35">
                  <c:v>1985.6719167999997</c:v>
                </c:pt>
                <c:pt idx="36">
                  <c:v>1934.9056565103167</c:v>
                </c:pt>
                <c:pt idx="37">
                  <c:v>2033.9265046286475</c:v>
                </c:pt>
                <c:pt idx="38">
                  <c:v>2121.0700741546248</c:v>
                </c:pt>
                <c:pt idx="39">
                  <c:v>2132.7559754410258</c:v>
                </c:pt>
                <c:pt idx="40">
                  <c:v>2094.4070346818917</c:v>
                </c:pt>
                <c:pt idx="41">
                  <c:v>2058.3551672345579</c:v>
                </c:pt>
                <c:pt idx="42">
                  <c:v>2089.1129382511899</c:v>
                </c:pt>
                <c:pt idx="43">
                  <c:v>2054.4615527089359</c:v>
                </c:pt>
                <c:pt idx="44">
                  <c:v>2074.5642459601436</c:v>
                </c:pt>
                <c:pt idx="45">
                  <c:v>1981.4334476038348</c:v>
                </c:pt>
                <c:pt idx="46">
                  <c:v>2007.1581125622556</c:v>
                </c:pt>
                <c:pt idx="47">
                  <c:v>2000.791426225451</c:v>
                </c:pt>
                <c:pt idx="48">
                  <c:v>2033.5911832370962</c:v>
                </c:pt>
                <c:pt idx="49">
                  <c:v>2054.7198797702627</c:v>
                </c:pt>
                <c:pt idx="50">
                  <c:v>2022.0987112759067</c:v>
                </c:pt>
                <c:pt idx="51">
                  <c:v>2060.8721769057156</c:v>
                </c:pt>
                <c:pt idx="52">
                  <c:v>2089.0389625212415</c:v>
                </c:pt>
                <c:pt idx="53">
                  <c:v>2127.6404330135642</c:v>
                </c:pt>
                <c:pt idx="54">
                  <c:v>2162.7659059830039</c:v>
                </c:pt>
                <c:pt idx="55">
                  <c:v>2182.5962771739132</c:v>
                </c:pt>
                <c:pt idx="56">
                  <c:v>2125.2222520092128</c:v>
                </c:pt>
                <c:pt idx="57">
                  <c:v>2132.520375311221</c:v>
                </c:pt>
                <c:pt idx="58">
                  <c:v>2201.2102059354602</c:v>
                </c:pt>
                <c:pt idx="59">
                  <c:v>2200.311812892518</c:v>
                </c:pt>
                <c:pt idx="60">
                  <c:v>2034.3542315598631</c:v>
                </c:pt>
                <c:pt idx="61">
                  <c:v>1444.8718639006313</c:v>
                </c:pt>
                <c:pt idx="62">
                  <c:v>1871.1020900123312</c:v>
                </c:pt>
                <c:pt idx="63">
                  <c:v>2049.1914807464645</c:v>
                </c:pt>
                <c:pt idx="64">
                  <c:v>2241.0932115988167</c:v>
                </c:pt>
                <c:pt idx="65">
                  <c:v>2327.487507328517</c:v>
                </c:pt>
                <c:pt idx="66">
                  <c:v>2342.9324326347305</c:v>
                </c:pt>
                <c:pt idx="67">
                  <c:v>2391.9346651158717</c:v>
                </c:pt>
                <c:pt idx="68">
                  <c:v>2464.5678503077388</c:v>
                </c:pt>
                <c:pt idx="69">
                  <c:v>2550.4701730664729</c:v>
                </c:pt>
                <c:pt idx="70">
                  <c:v>2547.0725944529941</c:v>
                </c:pt>
                <c:pt idx="71">
                  <c:v>2519.8451843351986</c:v>
                </c:pt>
                <c:pt idx="72">
                  <c:v>2461.8275284681449</c:v>
                </c:pt>
                <c:pt idx="73">
                  <c:v>2440.5789778069989</c:v>
                </c:pt>
                <c:pt idx="74">
                  <c:v>2472.7994705493056</c:v>
                </c:pt>
                <c:pt idx="75">
                  <c:v>2543.5494433529798</c:v>
                </c:pt>
                <c:pt idx="76">
                  <c:v>2662.5348822116948</c:v>
                </c:pt>
                <c:pt idx="77">
                  <c:v>2693.0142302716695</c:v>
                </c:pt>
                <c:pt idx="78">
                  <c:v>2720.1680672268913</c:v>
                </c:pt>
                <c:pt idx="79">
                  <c:v>2772.7860374919201</c:v>
                </c:pt>
                <c:pt idx="80">
                  <c:v>2725.5796031083423</c:v>
                </c:pt>
                <c:pt idx="81">
                  <c:v>2787.6450297899028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EE-4D8D-9262-8640031967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2821439"/>
        <c:axId val="882814239"/>
      </c:lineChart>
      <c:catAx>
        <c:axId val="882821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14239"/>
        <c:crosses val="autoZero"/>
        <c:auto val="1"/>
        <c:lblAlgn val="ctr"/>
        <c:lblOffset val="100"/>
        <c:noMultiLvlLbl val="0"/>
      </c:catAx>
      <c:valAx>
        <c:axId val="882814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8214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700"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 OF TURNOVER</a:t>
            </a:r>
          </a:p>
        </c:rich>
      </c:tx>
      <c:layout>
        <c:manualLayout>
          <c:xMode val="edge"/>
          <c:yMode val="edge"/>
          <c:x val="0.29425066820775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5349562956006644E-2"/>
          <c:y val="0.11095287338458044"/>
          <c:w val="0.89275735028534275"/>
          <c:h val="0.7207229488206392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Table!$C$56:$CE$56</c:f>
              <c:numCache>
                <c:formatCode>0.00</c:formatCode>
                <c:ptCount val="81"/>
                <c:pt idx="0">
                  <c:v>3.98288322556105</c:v>
                </c:pt>
                <c:pt idx="1">
                  <c:v>4.0313289349670125</c:v>
                </c:pt>
                <c:pt idx="2">
                  <c:v>4.0072575324389712</c:v>
                </c:pt>
                <c:pt idx="3">
                  <c:v>4.0823318385650227</c:v>
                </c:pt>
                <c:pt idx="4">
                  <c:v>3.9792102692898004</c:v>
                </c:pt>
                <c:pt idx="5">
                  <c:v>3.9818823041283453</c:v>
                </c:pt>
                <c:pt idx="6">
                  <c:v>4.0150183403695756</c:v>
                </c:pt>
                <c:pt idx="7">
                  <c:v>3.941382748306804</c:v>
                </c:pt>
                <c:pt idx="8">
                  <c:v>3.9736663037561248</c:v>
                </c:pt>
                <c:pt idx="9">
                  <c:v>3.9893353584045963</c:v>
                </c:pt>
                <c:pt idx="10">
                  <c:v>4.0189461219656604</c:v>
                </c:pt>
                <c:pt idx="11">
                  <c:v>4.0707525618432214</c:v>
                </c:pt>
                <c:pt idx="12">
                  <c:v>4.2588002813410597</c:v>
                </c:pt>
                <c:pt idx="13">
                  <c:v>4.3089801133571406</c:v>
                </c:pt>
                <c:pt idx="14">
                  <c:v>4.2625694649962185</c:v>
                </c:pt>
                <c:pt idx="15">
                  <c:v>3.9196177237185061</c:v>
                </c:pt>
                <c:pt idx="16">
                  <c:v>3.7196237455097574</c:v>
                </c:pt>
                <c:pt idx="17">
                  <c:v>3.7066605839416056</c:v>
                </c:pt>
                <c:pt idx="18">
                  <c:v>3.7824250424288142</c:v>
                </c:pt>
                <c:pt idx="19">
                  <c:v>3.80443920064892</c:v>
                </c:pt>
                <c:pt idx="20">
                  <c:v>3.9177250138045281</c:v>
                </c:pt>
                <c:pt idx="21">
                  <c:v>3.9725010912265386</c:v>
                </c:pt>
                <c:pt idx="22">
                  <c:v>3.9891456206340683</c:v>
                </c:pt>
                <c:pt idx="23">
                  <c:v>4.0264445931194759</c:v>
                </c:pt>
                <c:pt idx="24">
                  <c:v>4.1697678477919355</c:v>
                </c:pt>
                <c:pt idx="25">
                  <c:v>4.2298693302319217</c:v>
                </c:pt>
                <c:pt idx="26">
                  <c:v>4.25563040076206</c:v>
                </c:pt>
                <c:pt idx="27">
                  <c:v>4.2279492925711617</c:v>
                </c:pt>
                <c:pt idx="28">
                  <c:v>4.2482260096823392</c:v>
                </c:pt>
                <c:pt idx="29">
                  <c:v>4.223608254263155</c:v>
                </c:pt>
                <c:pt idx="30">
                  <c:v>4.2117674372325959</c:v>
                </c:pt>
                <c:pt idx="31">
                  <c:v>4.2819192819192811</c:v>
                </c:pt>
                <c:pt idx="32">
                  <c:v>4.183707292197858</c:v>
                </c:pt>
                <c:pt idx="33">
                  <c:v>4.2039987305617261</c:v>
                </c:pt>
                <c:pt idx="34">
                  <c:v>4.1763165279206804</c:v>
                </c:pt>
                <c:pt idx="35">
                  <c:v>4.1717434373452198</c:v>
                </c:pt>
                <c:pt idx="36">
                  <c:v>4.2596918489065612</c:v>
                </c:pt>
                <c:pt idx="37">
                  <c:v>4.1952337858220217</c:v>
                </c:pt>
                <c:pt idx="38">
                  <c:v>4.1354281459419209</c:v>
                </c:pt>
                <c:pt idx="39">
                  <c:v>4.0652075880107024</c:v>
                </c:pt>
                <c:pt idx="40">
                  <c:v>3.9579475189959084</c:v>
                </c:pt>
                <c:pt idx="41">
                  <c:v>3.9485529566039461</c:v>
                </c:pt>
                <c:pt idx="42">
                  <c:v>3.909610184425607</c:v>
                </c:pt>
                <c:pt idx="43">
                  <c:v>3.8625216745107753</c:v>
                </c:pt>
                <c:pt idx="44">
                  <c:v>3.8375498915742163</c:v>
                </c:pt>
                <c:pt idx="45">
                  <c:v>3.8333178049007728</c:v>
                </c:pt>
                <c:pt idx="46">
                  <c:v>3.8579280531110083</c:v>
                </c:pt>
                <c:pt idx="47">
                  <c:v>3.8946788316698306</c:v>
                </c:pt>
                <c:pt idx="48">
                  <c:v>3.8827221082061811</c:v>
                </c:pt>
                <c:pt idx="49">
                  <c:v>3.8442074877021408</c:v>
                </c:pt>
                <c:pt idx="50">
                  <c:v>3.8047364755049919</c:v>
                </c:pt>
                <c:pt idx="51">
                  <c:v>3.8113563957258454</c:v>
                </c:pt>
                <c:pt idx="52">
                  <c:v>3.8419326142555326</c:v>
                </c:pt>
                <c:pt idx="53">
                  <c:v>3.8352266521026754</c:v>
                </c:pt>
                <c:pt idx="54">
                  <c:v>3.862025213940556</c:v>
                </c:pt>
                <c:pt idx="55">
                  <c:v>3.834218004396547</c:v>
                </c:pt>
                <c:pt idx="56">
                  <c:v>3.8566866051370887</c:v>
                </c:pt>
                <c:pt idx="57">
                  <c:v>3.8053206294829245</c:v>
                </c:pt>
                <c:pt idx="58">
                  <c:v>3.7756684491978607</c:v>
                </c:pt>
                <c:pt idx="59">
                  <c:v>3.7383237024863485</c:v>
                </c:pt>
                <c:pt idx="60">
                  <c:v>3.6811626482543565</c:v>
                </c:pt>
                <c:pt idx="61">
                  <c:v>3.6393920202659915</c:v>
                </c:pt>
                <c:pt idx="62">
                  <c:v>3.6072611028656238</c:v>
                </c:pt>
                <c:pt idx="63">
                  <c:v>3.6616052060737525</c:v>
                </c:pt>
                <c:pt idx="64">
                  <c:v>3.7458805906270065</c:v>
                </c:pt>
                <c:pt idx="65">
                  <c:v>3.7936557139904945</c:v>
                </c:pt>
                <c:pt idx="66">
                  <c:v>3.8229950032806741</c:v>
                </c:pt>
                <c:pt idx="67">
                  <c:v>3.7912282379950257</c:v>
                </c:pt>
                <c:pt idx="68">
                  <c:v>3.8786024981972966</c:v>
                </c:pt>
                <c:pt idx="69">
                  <c:v>3.8949025386831</c:v>
                </c:pt>
                <c:pt idx="70">
                  <c:v>3.8672621290365479</c:v>
                </c:pt>
                <c:pt idx="71">
                  <c:v>3.7361759699733774</c:v>
                </c:pt>
                <c:pt idx="72">
                  <c:v>3.7565033672256698</c:v>
                </c:pt>
                <c:pt idx="73">
                  <c:v>3.715329109468497</c:v>
                </c:pt>
                <c:pt idx="74">
                  <c:v>3.6276116867674535</c:v>
                </c:pt>
                <c:pt idx="75">
                  <c:v>3.6038234738631347</c:v>
                </c:pt>
                <c:pt idx="76">
                  <c:v>3.629940825910249</c:v>
                </c:pt>
                <c:pt idx="77">
                  <c:v>3.56</c:v>
                </c:pt>
                <c:pt idx="78">
                  <c:v>3.55</c:v>
                </c:pt>
                <c:pt idx="79">
                  <c:v>3.54</c:v>
                </c:pt>
                <c:pt idx="80">
                  <c:v>3.54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A38-4B22-BA91-CF94EEB4FB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565535"/>
        <c:axId val="204565055"/>
      </c:lineChart>
      <c:catAx>
        <c:axId val="2045655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055"/>
        <c:crosses val="autoZero"/>
        <c:auto val="1"/>
        <c:lblAlgn val="ctr"/>
        <c:lblOffset val="100"/>
        <c:noMultiLvlLbl val="0"/>
      </c:catAx>
      <c:valAx>
        <c:axId val="204565055"/>
        <c:scaling>
          <c:orientation val="minMax"/>
          <c:max val="5"/>
          <c:min val="2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655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ORGANIC COMPOSITION OF CAPITAL</a:t>
            </a:r>
          </a:p>
        </c:rich>
      </c:tx>
      <c:layout>
        <c:manualLayout>
          <c:xMode val="edge"/>
          <c:yMode val="edge"/>
          <c:x val="0.2355903501851675"/>
          <c:y val="1.85185185185185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0259435502916957E-2"/>
          <c:y val="0.13467592592592595"/>
          <c:w val="0.86970498821661335"/>
          <c:h val="0.72765386086769401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Table!$C$83:$CF$83</c:f>
              <c:numCache>
                <c:formatCode>0.00</c:formatCode>
                <c:ptCount val="82"/>
                <c:pt idx="0">
                  <c:v>13.013818692120209</c:v>
                </c:pt>
                <c:pt idx="1">
                  <c:v>13.057468820866518</c:v>
                </c:pt>
                <c:pt idx="2">
                  <c:v>12.835610257880994</c:v>
                </c:pt>
                <c:pt idx="3">
                  <c:v>12.955146152848984</c:v>
                </c:pt>
                <c:pt idx="4">
                  <c:v>13.254058368097622</c:v>
                </c:pt>
                <c:pt idx="5">
                  <c:v>13.23931327864719</c:v>
                </c:pt>
                <c:pt idx="6">
                  <c:v>13.295798799008221</c:v>
                </c:pt>
                <c:pt idx="7">
                  <c:v>12.883946436271605</c:v>
                </c:pt>
                <c:pt idx="8">
                  <c:v>13.3365967300661</c:v>
                </c:pt>
                <c:pt idx="9">
                  <c:v>13.375798893983511</c:v>
                </c:pt>
                <c:pt idx="10">
                  <c:v>13.455595948179081</c:v>
                </c:pt>
                <c:pt idx="11">
                  <c:v>13.538506442049281</c:v>
                </c:pt>
                <c:pt idx="12">
                  <c:v>14.825505246067902</c:v>
                </c:pt>
                <c:pt idx="13">
                  <c:v>15.093473816818561</c:v>
                </c:pt>
                <c:pt idx="14">
                  <c:v>14.923741574845627</c:v>
                </c:pt>
                <c:pt idx="15">
                  <c:v>13.758975874811201</c:v>
                </c:pt>
                <c:pt idx="16">
                  <c:v>13.482512549846129</c:v>
                </c:pt>
                <c:pt idx="17">
                  <c:v>13.392626837337085</c:v>
                </c:pt>
                <c:pt idx="18">
                  <c:v>13.665568079196298</c:v>
                </c:pt>
                <c:pt idx="19">
                  <c:v>13.68397440906943</c:v>
                </c:pt>
                <c:pt idx="20">
                  <c:v>14.529986588366317</c:v>
                </c:pt>
                <c:pt idx="21">
                  <c:v>14.490898684800136</c:v>
                </c:pt>
                <c:pt idx="22">
                  <c:v>14.449099156089112</c:v>
                </c:pt>
                <c:pt idx="23">
                  <c:v>14.520385853186452</c:v>
                </c:pt>
                <c:pt idx="24">
                  <c:v>15.31131855677652</c:v>
                </c:pt>
                <c:pt idx="25">
                  <c:v>15.504703255293382</c:v>
                </c:pt>
                <c:pt idx="26">
                  <c:v>15.445565202807758</c:v>
                </c:pt>
                <c:pt idx="27">
                  <c:v>15.43043532024924</c:v>
                </c:pt>
                <c:pt idx="28">
                  <c:v>15.475400619848207</c:v>
                </c:pt>
                <c:pt idx="29">
                  <c:v>15.241045784116315</c:v>
                </c:pt>
                <c:pt idx="30">
                  <c:v>15.218039348276664</c:v>
                </c:pt>
                <c:pt idx="31">
                  <c:v>15.129764962107068</c:v>
                </c:pt>
                <c:pt idx="32">
                  <c:v>15.330977682297368</c:v>
                </c:pt>
                <c:pt idx="33">
                  <c:v>15.262183822977541</c:v>
                </c:pt>
                <c:pt idx="34">
                  <c:v>15.122916579895271</c:v>
                </c:pt>
                <c:pt idx="35">
                  <c:v>14.945405805067955</c:v>
                </c:pt>
                <c:pt idx="36">
                  <c:v>15.612148880643534</c:v>
                </c:pt>
                <c:pt idx="37">
                  <c:v>15.268643581626934</c:v>
                </c:pt>
                <c:pt idx="38">
                  <c:v>14.876142284927894</c:v>
                </c:pt>
                <c:pt idx="39">
                  <c:v>14.376889452153085</c:v>
                </c:pt>
                <c:pt idx="40">
                  <c:v>14.038982926265481</c:v>
                </c:pt>
                <c:pt idx="41">
                  <c:v>13.887148241055105</c:v>
                </c:pt>
                <c:pt idx="42">
                  <c:v>13.620260070208195</c:v>
                </c:pt>
                <c:pt idx="43">
                  <c:v>13.359064742379413</c:v>
                </c:pt>
                <c:pt idx="44">
                  <c:v>13.582214683838922</c:v>
                </c:pt>
                <c:pt idx="45">
                  <c:v>13.512455496194677</c:v>
                </c:pt>
                <c:pt idx="46">
                  <c:v>13.468629512351468</c:v>
                </c:pt>
                <c:pt idx="47">
                  <c:v>13.43569119807832</c:v>
                </c:pt>
                <c:pt idx="48">
                  <c:v>13.632296817611383</c:v>
                </c:pt>
                <c:pt idx="49">
                  <c:v>13.379563676766871</c:v>
                </c:pt>
                <c:pt idx="50">
                  <c:v>13.100979562104929</c:v>
                </c:pt>
                <c:pt idx="51">
                  <c:v>12.950668938062233</c:v>
                </c:pt>
                <c:pt idx="52">
                  <c:v>13.416614029116728</c:v>
                </c:pt>
                <c:pt idx="53">
                  <c:v>13.293328039696961</c:v>
                </c:pt>
                <c:pt idx="54">
                  <c:v>13.213802481033722</c:v>
                </c:pt>
                <c:pt idx="55">
                  <c:v>13.021976858220476</c:v>
                </c:pt>
                <c:pt idx="56">
                  <c:v>13.336641352325103</c:v>
                </c:pt>
                <c:pt idx="57">
                  <c:v>13.094966961677494</c:v>
                </c:pt>
                <c:pt idx="58">
                  <c:v>12.954303099822587</c:v>
                </c:pt>
                <c:pt idx="59">
                  <c:v>12.71044730032502</c:v>
                </c:pt>
                <c:pt idx="60">
                  <c:v>12.438664400529429</c:v>
                </c:pt>
                <c:pt idx="61">
                  <c:v>13.228704090628145</c:v>
                </c:pt>
                <c:pt idx="62">
                  <c:v>12.569552718698263</c:v>
                </c:pt>
                <c:pt idx="63">
                  <c:v>12.38736892903534</c:v>
                </c:pt>
                <c:pt idx="64">
                  <c:v>13.26635024819568</c:v>
                </c:pt>
                <c:pt idx="65">
                  <c:v>13.251365362229317</c:v>
                </c:pt>
                <c:pt idx="66">
                  <c:v>13.161372211878119</c:v>
                </c:pt>
                <c:pt idx="67">
                  <c:v>13.004971687028805</c:v>
                </c:pt>
                <c:pt idx="68">
                  <c:v>13.518052166754105</c:v>
                </c:pt>
                <c:pt idx="69">
                  <c:v>13.821157457609079</c:v>
                </c:pt>
                <c:pt idx="70">
                  <c:v>13.736935212404441</c:v>
                </c:pt>
                <c:pt idx="71">
                  <c:v>13.395180943631949</c:v>
                </c:pt>
                <c:pt idx="72">
                  <c:v>13.281193591113615</c:v>
                </c:pt>
                <c:pt idx="73">
                  <c:v>13.052150820116832</c:v>
                </c:pt>
                <c:pt idx="74">
                  <c:v>12.719873049861524</c:v>
                </c:pt>
                <c:pt idx="75">
                  <c:v>12.623829626206106</c:v>
                </c:pt>
                <c:pt idx="76">
                  <c:v>12.574699844705812</c:v>
                </c:pt>
                <c:pt idx="77">
                  <c:v>12.38257551221573</c:v>
                </c:pt>
                <c:pt idx="78">
                  <c:v>12.536895648906944</c:v>
                </c:pt>
                <c:pt idx="79">
                  <c:v>12.529757768534376</c:v>
                </c:pt>
                <c:pt idx="80">
                  <c:v>12.496331580575317</c:v>
                </c:pt>
                <c:pt idx="81">
                  <c:v>12.485273637475649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9B-4088-AF06-66A0B939B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2545391"/>
        <c:axId val="552547791"/>
      </c:lineChart>
      <c:catAx>
        <c:axId val="5525453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7791"/>
        <c:crosses val="autoZero"/>
        <c:auto val="1"/>
        <c:lblAlgn val="ctr"/>
        <c:lblOffset val="100"/>
        <c:noMultiLvlLbl val="0"/>
      </c:catAx>
      <c:valAx>
        <c:axId val="552547791"/>
        <c:scaling>
          <c:orientation val="minMax"/>
          <c:max val="20"/>
          <c:min val="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25453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CAPACITY UTILIZATION vs RATE OF TURNOVER</a:t>
            </a:r>
          </a:p>
        </c:rich>
      </c:tx>
      <c:layout>
        <c:manualLayout>
          <c:xMode val="edge"/>
          <c:yMode val="edge"/>
          <c:x val="0.18764432319030444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867087154414444E-2"/>
          <c:y val="0.1115277777777778"/>
          <c:w val="0.89257015257312389"/>
          <c:h val="0.68313976377952745"/>
        </c:manualLayout>
      </c:layout>
      <c:lineChart>
        <c:grouping val="standard"/>
        <c:varyColors val="0"/>
        <c:ser>
          <c:idx val="0"/>
          <c:order val="0"/>
          <c:tx>
            <c:v>turnover indexed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Table!$C$91:$CF$91</c:f>
              <c:numCache>
                <c:formatCode>0.0</c:formatCode>
                <c:ptCount val="82"/>
                <c:pt idx="0">
                  <c:v>100.07244285329271</c:v>
                </c:pt>
                <c:pt idx="1">
                  <c:v>101.28967173283951</c:v>
                </c:pt>
                <c:pt idx="2">
                  <c:v>100.68486262409476</c:v>
                </c:pt>
                <c:pt idx="3">
                  <c:v>102.57115172273926</c:v>
                </c:pt>
                <c:pt idx="4">
                  <c:v>99.980157519844226</c:v>
                </c:pt>
                <c:pt idx="5">
                  <c:v>100.04729407357651</c:v>
                </c:pt>
                <c:pt idx="6">
                  <c:v>100.87985779823055</c:v>
                </c:pt>
                <c:pt idx="7">
                  <c:v>99.029717294140809</c:v>
                </c:pt>
                <c:pt idx="8">
                  <c:v>99.840861903420219</c:v>
                </c:pt>
                <c:pt idx="9">
                  <c:v>100.23455674383408</c:v>
                </c:pt>
                <c:pt idx="10">
                  <c:v>100.97854577803166</c:v>
                </c:pt>
                <c:pt idx="11">
                  <c:v>102.28021512168898</c:v>
                </c:pt>
                <c:pt idx="12">
                  <c:v>107.00503219449898</c:v>
                </c:pt>
                <c:pt idx="13">
                  <c:v>108.265831993898</c:v>
                </c:pt>
                <c:pt idx="14">
                  <c:v>107.09973530141252</c:v>
                </c:pt>
                <c:pt idx="15">
                  <c:v>98.482857379861954</c:v>
                </c:pt>
                <c:pt idx="16">
                  <c:v>93.45788305300897</c:v>
                </c:pt>
                <c:pt idx="17">
                  <c:v>93.132175475919752</c:v>
                </c:pt>
                <c:pt idx="18">
                  <c:v>95.035805086151115</c:v>
                </c:pt>
                <c:pt idx="19">
                  <c:v>95.5889246394201</c:v>
                </c:pt>
                <c:pt idx="20">
                  <c:v>98.435301854385131</c:v>
                </c:pt>
                <c:pt idx="21">
                  <c:v>99.811585206696947</c:v>
                </c:pt>
                <c:pt idx="22">
                  <c:v>100.22978946316755</c:v>
                </c:pt>
                <c:pt idx="23">
                  <c:v>101.16694957586623</c:v>
                </c:pt>
                <c:pt idx="24">
                  <c:v>104.76803637668181</c:v>
                </c:pt>
                <c:pt idx="25">
                  <c:v>106.27812387517392</c:v>
                </c:pt>
                <c:pt idx="26">
                  <c:v>106.92538695382061</c:v>
                </c:pt>
                <c:pt idx="27">
                  <c:v>106.22988172289351</c:v>
                </c:pt>
                <c:pt idx="28">
                  <c:v>106.7393469769432</c:v>
                </c:pt>
                <c:pt idx="29">
                  <c:v>106.12081040862199</c:v>
                </c:pt>
                <c:pt idx="30">
                  <c:v>105.82330244303006</c:v>
                </c:pt>
                <c:pt idx="31">
                  <c:v>107.58591160601209</c:v>
                </c:pt>
                <c:pt idx="32">
                  <c:v>105.11827367331301</c:v>
                </c:pt>
                <c:pt idx="33">
                  <c:v>105.62810880808357</c:v>
                </c:pt>
                <c:pt idx="34">
                  <c:v>104.93257607840906</c:v>
                </c:pt>
                <c:pt idx="35">
                  <c:v>104.81767430515627</c:v>
                </c:pt>
                <c:pt idx="36">
                  <c:v>107.02743338961209</c:v>
                </c:pt>
                <c:pt idx="37">
                  <c:v>105.40788406587994</c:v>
                </c:pt>
                <c:pt idx="38">
                  <c:v>103.9052297975357</c:v>
                </c:pt>
                <c:pt idx="39">
                  <c:v>102.14089417112318</c:v>
                </c:pt>
                <c:pt idx="40">
                  <c:v>99.445917562711259</c:v>
                </c:pt>
                <c:pt idx="41">
                  <c:v>99.209873281506191</c:v>
                </c:pt>
                <c:pt idx="42">
                  <c:v>98.231411668985103</c:v>
                </c:pt>
                <c:pt idx="43">
                  <c:v>97.048283279165204</c:v>
                </c:pt>
                <c:pt idx="44">
                  <c:v>96.420851547090862</c:v>
                </c:pt>
                <c:pt idx="45">
                  <c:v>96.3145177110747</c:v>
                </c:pt>
                <c:pt idx="46">
                  <c:v>96.932865656055483</c:v>
                </c:pt>
                <c:pt idx="47">
                  <c:v>97.8562520520058</c:v>
                </c:pt>
                <c:pt idx="48">
                  <c:v>97.555831864476914</c:v>
                </c:pt>
                <c:pt idx="49">
                  <c:v>96.588127831712072</c:v>
                </c:pt>
                <c:pt idx="50">
                  <c:v>95.596393856909344</c:v>
                </c:pt>
                <c:pt idx="51">
                  <c:v>95.76272351069963</c:v>
                </c:pt>
                <c:pt idx="52">
                  <c:v>96.53097020742544</c:v>
                </c:pt>
                <c:pt idx="53">
                  <c:v>96.36247869604712</c:v>
                </c:pt>
                <c:pt idx="54">
                  <c:v>97.03580939549137</c:v>
                </c:pt>
                <c:pt idx="55">
                  <c:v>96.337135788857964</c:v>
                </c:pt>
                <c:pt idx="56">
                  <c:v>96.901673495906749</c:v>
                </c:pt>
                <c:pt idx="57">
                  <c:v>95.611071092535795</c:v>
                </c:pt>
                <c:pt idx="58">
                  <c:v>94.866041437132182</c:v>
                </c:pt>
                <c:pt idx="59">
                  <c:v>93.92773121824996</c:v>
                </c:pt>
                <c:pt idx="60">
                  <c:v>92.49152382548634</c:v>
                </c:pt>
                <c:pt idx="61">
                  <c:v>91.442010559447027</c:v>
                </c:pt>
                <c:pt idx="62">
                  <c:v>90.634701077025724</c:v>
                </c:pt>
                <c:pt idx="63">
                  <c:v>92.000130805873184</c:v>
                </c:pt>
                <c:pt idx="64">
                  <c:v>94.117602779573033</c:v>
                </c:pt>
                <c:pt idx="65">
                  <c:v>95.317982763580261</c:v>
                </c:pt>
                <c:pt idx="66">
                  <c:v>96.055150836197853</c:v>
                </c:pt>
                <c:pt idx="67">
                  <c:v>95.256990904397625</c:v>
                </c:pt>
                <c:pt idx="68">
                  <c:v>97.452324075308965</c:v>
                </c:pt>
                <c:pt idx="69">
                  <c:v>97.861872831233669</c:v>
                </c:pt>
                <c:pt idx="70">
                  <c:v>97.167390176797696</c:v>
                </c:pt>
                <c:pt idx="71">
                  <c:v>93.873768089783354</c:v>
                </c:pt>
                <c:pt idx="72">
                  <c:v>94.384506714212804</c:v>
                </c:pt>
                <c:pt idx="73">
                  <c:v>93.349977624836612</c:v>
                </c:pt>
                <c:pt idx="74">
                  <c:v>91.146022280589278</c:v>
                </c:pt>
                <c:pt idx="75">
                  <c:v>90.54832848902349</c:v>
                </c:pt>
                <c:pt idx="76">
                  <c:v>91.204543364579123</c:v>
                </c:pt>
                <c:pt idx="77">
                  <c:v>89.447236180904525</c:v>
                </c:pt>
                <c:pt idx="78">
                  <c:v>89.195979899497488</c:v>
                </c:pt>
                <c:pt idx="79">
                  <c:v>88.94472361809045</c:v>
                </c:pt>
                <c:pt idx="80">
                  <c:v>88.94472361809045</c:v>
                </c:pt>
                <c:pt idx="81">
                  <c:v>88.94472361809045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7C7-A4C1-7C8201C577A8}"/>
            </c:ext>
          </c:extLst>
        </c:ser>
        <c:ser>
          <c:idx val="1"/>
          <c:order val="1"/>
          <c:tx>
            <c:v>capacity indexed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Table!$C$90:$CF$90</c:f>
              <c:numCache>
                <c:formatCode>0.00</c:formatCode>
                <c:ptCount val="82"/>
                <c:pt idx="0">
                  <c:v>100</c:v>
                </c:pt>
                <c:pt idx="1">
                  <c:v>100.23524640537026</c:v>
                </c:pt>
                <c:pt idx="2">
                  <c:v>99.405974835725615</c:v>
                </c:pt>
                <c:pt idx="3">
                  <c:v>99.874601598829628</c:v>
                </c:pt>
                <c:pt idx="4">
                  <c:v>100.37246310823824</c:v>
                </c:pt>
                <c:pt idx="5">
                  <c:v>100.47783259811057</c:v>
                </c:pt>
                <c:pt idx="6">
                  <c:v>100.29209865669451</c:v>
                </c:pt>
                <c:pt idx="7">
                  <c:v>99.854323881180051</c:v>
                </c:pt>
                <c:pt idx="8">
                  <c:v>100.15873845227522</c:v>
                </c:pt>
                <c:pt idx="9">
                  <c:v>100.68546149846114</c:v>
                </c:pt>
                <c:pt idx="10">
                  <c:v>100.39361164811815</c:v>
                </c:pt>
                <c:pt idx="11">
                  <c:v>100.66829386020568</c:v>
                </c:pt>
                <c:pt idx="12">
                  <c:v>100.5943983738017</c:v>
                </c:pt>
                <c:pt idx="13">
                  <c:v>99.276719936106545</c:v>
                </c:pt>
                <c:pt idx="14">
                  <c:v>95.957892013067323</c:v>
                </c:pt>
                <c:pt idx="15">
                  <c:v>91.556383251351662</c:v>
                </c:pt>
                <c:pt idx="16">
                  <c:v>86.038604793503183</c:v>
                </c:pt>
                <c:pt idx="17">
                  <c:v>83.407104416561552</c:v>
                </c:pt>
                <c:pt idx="18">
                  <c:v>84.804276483570078</c:v>
                </c:pt>
                <c:pt idx="19">
                  <c:v>86.409699466808007</c:v>
                </c:pt>
                <c:pt idx="20">
                  <c:v>88.561625601178349</c:v>
                </c:pt>
                <c:pt idx="21">
                  <c:v>90.87950557201826</c:v>
                </c:pt>
                <c:pt idx="22">
                  <c:v>92.620403613663456</c:v>
                </c:pt>
                <c:pt idx="23">
                  <c:v>93.356746011012177</c:v>
                </c:pt>
                <c:pt idx="24">
                  <c:v>93.989460562949262</c:v>
                </c:pt>
                <c:pt idx="25">
                  <c:v>94.267501660782401</c:v>
                </c:pt>
                <c:pt idx="26">
                  <c:v>95.008820185161696</c:v>
                </c:pt>
                <c:pt idx="27">
                  <c:v>95.52982068526245</c:v>
                </c:pt>
                <c:pt idx="28">
                  <c:v>95.948561774884993</c:v>
                </c:pt>
                <c:pt idx="29">
                  <c:v>96.019098375543336</c:v>
                </c:pt>
                <c:pt idx="30">
                  <c:v>95.531562329723158</c:v>
                </c:pt>
                <c:pt idx="31">
                  <c:v>95.572739780901131</c:v>
                </c:pt>
                <c:pt idx="32">
                  <c:v>95.917212174592407</c:v>
                </c:pt>
                <c:pt idx="33">
                  <c:v>96.039624899544435</c:v>
                </c:pt>
                <c:pt idx="34">
                  <c:v>96.186918259649346</c:v>
                </c:pt>
                <c:pt idx="35">
                  <c:v>96.636884546388714</c:v>
                </c:pt>
                <c:pt idx="36">
                  <c:v>97.092573379213235</c:v>
                </c:pt>
                <c:pt idx="37">
                  <c:v>98.196775967296887</c:v>
                </c:pt>
                <c:pt idx="38">
                  <c:v>98.468970115869112</c:v>
                </c:pt>
                <c:pt idx="39">
                  <c:v>98.779729248928277</c:v>
                </c:pt>
                <c:pt idx="40">
                  <c:v>97.497878925853229</c:v>
                </c:pt>
                <c:pt idx="41">
                  <c:v>96.068237629970227</c:v>
                </c:pt>
                <c:pt idx="42">
                  <c:v>96.139893859210446</c:v>
                </c:pt>
                <c:pt idx="43">
                  <c:v>94.881804542706377</c:v>
                </c:pt>
                <c:pt idx="44">
                  <c:v>94.254936940030206</c:v>
                </c:pt>
                <c:pt idx="45">
                  <c:v>93.87538285077342</c:v>
                </c:pt>
                <c:pt idx="46">
                  <c:v>94.039346236430731</c:v>
                </c:pt>
                <c:pt idx="47">
                  <c:v>93.934723165612994</c:v>
                </c:pt>
                <c:pt idx="48">
                  <c:v>94.034121303048622</c:v>
                </c:pt>
                <c:pt idx="49">
                  <c:v>95.54039495520243</c:v>
                </c:pt>
                <c:pt idx="50">
                  <c:v>95.492872942060472</c:v>
                </c:pt>
                <c:pt idx="51">
                  <c:v>97.17492828156918</c:v>
                </c:pt>
                <c:pt idx="52">
                  <c:v>97.975462717612274</c:v>
                </c:pt>
                <c:pt idx="53">
                  <c:v>99.240643015134893</c:v>
                </c:pt>
                <c:pt idx="54">
                  <c:v>100.02065092717689</c:v>
                </c:pt>
                <c:pt idx="55">
                  <c:v>99.996392307902852</c:v>
                </c:pt>
                <c:pt idx="56">
                  <c:v>98.796399274480706</c:v>
                </c:pt>
                <c:pt idx="57">
                  <c:v>97.942620279210502</c:v>
                </c:pt>
                <c:pt idx="58">
                  <c:v>97.65649297495267</c:v>
                </c:pt>
                <c:pt idx="59">
                  <c:v>96.925002301458775</c:v>
                </c:pt>
                <c:pt idx="60" formatCode="0.0">
                  <c:v>95.754492569814076</c:v>
                </c:pt>
                <c:pt idx="61" formatCode="0.0">
                  <c:v>83.206206078391588</c:v>
                </c:pt>
                <c:pt idx="62" formatCode="0.0">
                  <c:v>92.933678215194433</c:v>
                </c:pt>
                <c:pt idx="63" formatCode="0.0">
                  <c:v>95.08534981190391</c:v>
                </c:pt>
                <c:pt idx="64" formatCode="0.0">
                  <c:v>95.315206086196383</c:v>
                </c:pt>
                <c:pt idx="65" formatCode="0.0">
                  <c:v>97.043604225528</c:v>
                </c:pt>
                <c:pt idx="66" formatCode="0.0">
                  <c:v>97.93592065622903</c:v>
                </c:pt>
                <c:pt idx="67" formatCode="0.0">
                  <c:v>99.316823517474987</c:v>
                </c:pt>
                <c:pt idx="68" formatCode="0.0">
                  <c:v>99.96226195307743</c:v>
                </c:pt>
                <c:pt idx="69" formatCode="0.0">
                  <c:v>100.52813960476405</c:v>
                </c:pt>
                <c:pt idx="70" formatCode="0.0">
                  <c:v>100.3954962692974</c:v>
                </c:pt>
                <c:pt idx="71" formatCode="0.0">
                  <c:v>99.322749598051928</c:v>
                </c:pt>
                <c:pt idx="72" formatCode="0.0">
                  <c:v>99.123406334389585</c:v>
                </c:pt>
                <c:pt idx="73" formatCode="0.0">
                  <c:v>98.848663151897355</c:v>
                </c:pt>
                <c:pt idx="74" formatCode="0.0">
                  <c:v>98.407989713251013</c:v>
                </c:pt>
                <c:pt idx="75" formatCode="0.0">
                  <c:v>97.738468694878492</c:v>
                </c:pt>
                <c:pt idx="76" formatCode="0.0">
                  <c:v>97.191251892668163</c:v>
                </c:pt>
                <c:pt idx="77" formatCode="0.0">
                  <c:v>97.195034497291729</c:v>
                </c:pt>
                <c:pt idx="78" formatCode="0.0">
                  <c:v>96.682365483976696</c:v>
                </c:pt>
                <c:pt idx="79" formatCode="0.0">
                  <c:v>95.980944499945366</c:v>
                </c:pt>
                <c:pt idx="80" formatCode="0.0">
                  <c:v>96.487056998579519</c:v>
                </c:pt>
                <c:pt idx="81" formatCode="0.0">
                  <c:v>96.761043660147052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62B-47C7-A4C1-7C8201C57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4593439"/>
        <c:axId val="1624593919"/>
      </c:lineChart>
      <c:catAx>
        <c:axId val="16245934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919"/>
        <c:crosses val="autoZero"/>
        <c:auto val="1"/>
        <c:lblAlgn val="ctr"/>
        <c:lblOffset val="100"/>
        <c:noMultiLvlLbl val="0"/>
      </c:catAx>
      <c:valAx>
        <c:axId val="1624593919"/>
        <c:scaling>
          <c:orientation val="minMax"/>
          <c:max val="12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4593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49229030762233"/>
          <c:y val="0.90798556430446198"/>
          <c:w val="0.4804413770748639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TURNOVER TO CAPACITY UTILIZATION</a:t>
            </a:r>
          </a:p>
        </c:rich>
      </c:tx>
      <c:layout>
        <c:manualLayout>
          <c:xMode val="edge"/>
          <c:yMode val="edge"/>
          <c:x val="0.1714433869679333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076343717904828E-2"/>
          <c:y val="0.13467592592592595"/>
          <c:w val="0.89187538514207465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Table!$C$92:$CF$92</c:f>
              <c:numCache>
                <c:formatCode>0%</c:formatCode>
                <c:ptCount val="82"/>
                <c:pt idx="0">
                  <c:v>1.0007244285329271</c:v>
                </c:pt>
                <c:pt idx="1">
                  <c:v>1.0105195065137562</c:v>
                </c:pt>
                <c:pt idx="2">
                  <c:v>1.0128653010091455</c:v>
                </c:pt>
                <c:pt idx="3">
                  <c:v>1.0269993580023575</c:v>
                </c:pt>
                <c:pt idx="4">
                  <c:v>0.99609150182982997</c:v>
                </c:pt>
                <c:pt idx="5">
                  <c:v>0.99571508945404785</c:v>
                </c:pt>
                <c:pt idx="6">
                  <c:v>1.0058604730522986</c:v>
                </c:pt>
                <c:pt idx="7">
                  <c:v>0.99174190405594786</c:v>
                </c:pt>
                <c:pt idx="8">
                  <c:v>0.99682627243746225</c:v>
                </c:pt>
                <c:pt idx="9">
                  <c:v>0.9955216498199797</c:v>
                </c:pt>
                <c:pt idx="10">
                  <c:v>1.0058264078790562</c:v>
                </c:pt>
                <c:pt idx="11">
                  <c:v>1.016012204038361</c:v>
                </c:pt>
                <c:pt idx="12">
                  <c:v>1.063727542729326</c:v>
                </c:pt>
                <c:pt idx="13">
                  <c:v>1.0905460219029874</c:v>
                </c:pt>
                <c:pt idx="14">
                  <c:v>1.1161117971081309</c:v>
                </c:pt>
                <c:pt idx="15">
                  <c:v>1.0756525529137044</c:v>
                </c:pt>
                <c:pt idx="16">
                  <c:v>1.0862319685135808</c:v>
                </c:pt>
                <c:pt idx="17">
                  <c:v>1.1165976343068824</c:v>
                </c:pt>
                <c:pt idx="18">
                  <c:v>1.1206487340831601</c:v>
                </c:pt>
                <c:pt idx="19">
                  <c:v>1.1062291065615619</c:v>
                </c:pt>
                <c:pt idx="20">
                  <c:v>1.1114893294492034</c:v>
                </c:pt>
                <c:pt idx="21">
                  <c:v>1.0982848616798468</c:v>
                </c:pt>
                <c:pt idx="22">
                  <c:v>1.0821566906709263</c:v>
                </c:pt>
                <c:pt idx="23">
                  <c:v>1.0836597664183023</c:v>
                </c:pt>
                <c:pt idx="24">
                  <c:v>1.1146785580976244</c:v>
                </c:pt>
                <c:pt idx="25">
                  <c:v>1.1274099981731904</c:v>
                </c:pt>
                <c:pt idx="26">
                  <c:v>1.125425899884188</c:v>
                </c:pt>
                <c:pt idx="27">
                  <c:v>1.1120075486468675</c:v>
                </c:pt>
                <c:pt idx="28">
                  <c:v>1.1124642725481972</c:v>
                </c:pt>
                <c:pt idx="29">
                  <c:v>1.1052052373327808</c:v>
                </c:pt>
                <c:pt idx="30">
                  <c:v>1.1077313074582136</c:v>
                </c:pt>
                <c:pt idx="31">
                  <c:v>1.1256966353863136</c:v>
                </c:pt>
                <c:pt idx="32">
                  <c:v>1.0959271155835144</c:v>
                </c:pt>
                <c:pt idx="33">
                  <c:v>1.0998388313008147</c:v>
                </c:pt>
                <c:pt idx="34">
                  <c:v>1.0909235681628917</c:v>
                </c:pt>
                <c:pt idx="35">
                  <c:v>1.0846549409903681</c:v>
                </c:pt>
                <c:pt idx="36">
                  <c:v>1.1023235832013267</c:v>
                </c:pt>
                <c:pt idx="37">
                  <c:v>1.0734352836694416</c:v>
                </c:pt>
                <c:pt idx="38">
                  <c:v>1.0552078454285618</c:v>
                </c:pt>
                <c:pt idx="39">
                  <c:v>1.0340268691537375</c:v>
                </c:pt>
                <c:pt idx="40">
                  <c:v>1.0199803181189153</c:v>
                </c:pt>
                <c:pt idx="41">
                  <c:v>1.0327021264159828</c:v>
                </c:pt>
                <c:pt idx="42">
                  <c:v>1.0217549419477987</c:v>
                </c:pt>
                <c:pt idx="43">
                  <c:v>1.0228334478554704</c:v>
                </c:pt>
                <c:pt idx="44">
                  <c:v>1.0229793226474568</c:v>
                </c:pt>
                <c:pt idx="45">
                  <c:v>1.0259826888182026</c:v>
                </c:pt>
                <c:pt idx="46">
                  <c:v>1.0307692421887957</c:v>
                </c:pt>
                <c:pt idx="47">
                  <c:v>1.041747383227807</c:v>
                </c:pt>
                <c:pt idx="48">
                  <c:v>1.0374514113879865</c:v>
                </c:pt>
                <c:pt idx="49">
                  <c:v>1.010966386280912</c:v>
                </c:pt>
                <c:pt idx="50">
                  <c:v>1.0010840695400554</c:v>
                </c:pt>
                <c:pt idx="51">
                  <c:v>0.98546739580010168</c:v>
                </c:pt>
                <c:pt idx="52">
                  <c:v>0.98525658904668623</c:v>
                </c:pt>
                <c:pt idx="53">
                  <c:v>0.97099812907652328</c:v>
                </c:pt>
                <c:pt idx="54">
                  <c:v>0.97015774738500027</c:v>
                </c:pt>
                <c:pt idx="55">
                  <c:v>0.96340611461484005</c:v>
                </c:pt>
                <c:pt idx="56">
                  <c:v>0.98082191463972346</c:v>
                </c:pt>
                <c:pt idx="57">
                  <c:v>0.97619474361592506</c:v>
                </c:pt>
                <c:pt idx="58">
                  <c:v>0.97142584734702486</c:v>
                </c:pt>
                <c:pt idx="59">
                  <c:v>0.96907638883632297</c:v>
                </c:pt>
                <c:pt idx="60">
                  <c:v>0.9659235963059517</c:v>
                </c:pt>
                <c:pt idx="61">
                  <c:v>1.0989806514347762</c:v>
                </c:pt>
                <c:pt idx="62">
                  <c:v>0.97526217424812056</c:v>
                </c:pt>
                <c:pt idx="63">
                  <c:v>0.96755316132155111</c:v>
                </c:pt>
                <c:pt idx="64">
                  <c:v>0.98743533843340459</c:v>
                </c:pt>
                <c:pt idx="65">
                  <c:v>0.98221808149316658</c:v>
                </c:pt>
                <c:pt idx="66">
                  <c:v>0.98079591423219492</c:v>
                </c:pt>
                <c:pt idx="67">
                  <c:v>0.95912240777250568</c:v>
                </c:pt>
                <c:pt idx="68">
                  <c:v>0.97489114563107193</c:v>
                </c:pt>
                <c:pt idx="69">
                  <c:v>0.97347740857422549</c:v>
                </c:pt>
                <c:pt idx="70">
                  <c:v>0.96784610652413394</c:v>
                </c:pt>
                <c:pt idx="71">
                  <c:v>0.94513863610985405</c:v>
                </c:pt>
                <c:pt idx="72">
                  <c:v>0.95219192120789053</c:v>
                </c:pt>
                <c:pt idx="73">
                  <c:v>0.94437268697694876</c:v>
                </c:pt>
                <c:pt idx="74">
                  <c:v>0.92620550979831795</c:v>
                </c:pt>
                <c:pt idx="75">
                  <c:v>0.92643490017936236</c:v>
                </c:pt>
                <c:pt idx="76">
                  <c:v>0.9384028046608518</c:v>
                </c:pt>
                <c:pt idx="77">
                  <c:v>0.92028606855833683</c:v>
                </c:pt>
                <c:pt idx="78">
                  <c:v>0.92256720709093598</c:v>
                </c:pt>
                <c:pt idx="79">
                  <c:v>0.92669148112145405</c:v>
                </c:pt>
                <c:pt idx="80">
                  <c:v>0.92183062044684283</c:v>
                </c:pt>
                <c:pt idx="81">
                  <c:v>0.9192203830550878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B8-4E78-ABCB-FD1E704ACE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1382415"/>
        <c:axId val="1211380975"/>
      </c:lineChart>
      <c:catAx>
        <c:axId val="1211382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0975"/>
        <c:crosses val="autoZero"/>
        <c:auto val="1"/>
        <c:lblAlgn val="ctr"/>
        <c:lblOffset val="100"/>
        <c:noMultiLvlLbl val="0"/>
      </c:catAx>
      <c:valAx>
        <c:axId val="12113809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13824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SURPLUS SHARE OF GDP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09277854029714E-2"/>
          <c:y val="0.12541666666666668"/>
          <c:w val="0.87795612704375259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Table!$C$6:$CC$7</c:f>
              <c:multiLvlStrCache>
                <c:ptCount val="79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Table!$C$103:$CC$103</c:f>
              <c:numCache>
                <c:formatCode>0.0%</c:formatCode>
                <c:ptCount val="79"/>
                <c:pt idx="0">
                  <c:v>0.12939305882997973</c:v>
                </c:pt>
                <c:pt idx="1">
                  <c:v>0.13416700844250815</c:v>
                </c:pt>
                <c:pt idx="2">
                  <c:v>0.12986014943770641</c:v>
                </c:pt>
                <c:pt idx="3">
                  <c:v>0.13810960507947945</c:v>
                </c:pt>
                <c:pt idx="4">
                  <c:v>0.13755220895346787</c:v>
                </c:pt>
                <c:pt idx="5">
                  <c:v>0.13603181758692401</c:v>
                </c:pt>
                <c:pt idx="6">
                  <c:v>0.14228345661922681</c:v>
                </c:pt>
                <c:pt idx="7">
                  <c:v>0.13700532778711644</c:v>
                </c:pt>
                <c:pt idx="8">
                  <c:v>0.13411931878134739</c:v>
                </c:pt>
                <c:pt idx="9">
                  <c:v>0.1352441657813791</c:v>
                </c:pt>
                <c:pt idx="10">
                  <c:v>0.1279722056289094</c:v>
                </c:pt>
                <c:pt idx="11">
                  <c:v>0.12871132374227834</c:v>
                </c:pt>
                <c:pt idx="12">
                  <c:v>0.12444157345391496</c:v>
                </c:pt>
                <c:pt idx="13">
                  <c:v>0.12336452370221379</c:v>
                </c:pt>
                <c:pt idx="14">
                  <c:v>0.13125041949124103</c:v>
                </c:pt>
                <c:pt idx="15">
                  <c:v>0.12317054804835641</c:v>
                </c:pt>
                <c:pt idx="16">
                  <c:v>0.11620203868088616</c:v>
                </c:pt>
                <c:pt idx="17">
                  <c:v>0.11323811642978332</c:v>
                </c:pt>
                <c:pt idx="18">
                  <c:v>0.11516447618849879</c:v>
                </c:pt>
                <c:pt idx="19">
                  <c:v>0.12345063885552035</c:v>
                </c:pt>
                <c:pt idx="20">
                  <c:v>0.12970889831082455</c:v>
                </c:pt>
                <c:pt idx="21">
                  <c:v>0.13053897811778215</c:v>
                </c:pt>
                <c:pt idx="22">
                  <c:v>0.13719157816875363</c:v>
                </c:pt>
                <c:pt idx="23">
                  <c:v>0.13328325549495412</c:v>
                </c:pt>
                <c:pt idx="24">
                  <c:v>0.12895892231327435</c:v>
                </c:pt>
                <c:pt idx="25">
                  <c:v>0.13661578017033582</c:v>
                </c:pt>
                <c:pt idx="26">
                  <c:v>0.137579324756993</c:v>
                </c:pt>
                <c:pt idx="27">
                  <c:v>0.13896972030576371</c:v>
                </c:pt>
                <c:pt idx="28">
                  <c:v>0.1403714029672409</c:v>
                </c:pt>
                <c:pt idx="29">
                  <c:v>0.14122822713502103</c:v>
                </c:pt>
                <c:pt idx="30">
                  <c:v>0.13717332026103737</c:v>
                </c:pt>
                <c:pt idx="31">
                  <c:v>0.13933887116026406</c:v>
                </c:pt>
                <c:pt idx="32">
                  <c:v>0.14256195865018437</c:v>
                </c:pt>
                <c:pt idx="33">
                  <c:v>0.14118251866552692</c:v>
                </c:pt>
                <c:pt idx="34">
                  <c:v>0.13841734596373673</c:v>
                </c:pt>
                <c:pt idx="35">
                  <c:v>0.13743601675197761</c:v>
                </c:pt>
                <c:pt idx="36">
                  <c:v>0.13363996348348908</c:v>
                </c:pt>
                <c:pt idx="37">
                  <c:v>0.13917287438993062</c:v>
                </c:pt>
                <c:pt idx="38">
                  <c:v>0.14359533143864933</c:v>
                </c:pt>
                <c:pt idx="39">
                  <c:v>0.14355659023788389</c:v>
                </c:pt>
                <c:pt idx="40">
                  <c:v>0.13901514103025439</c:v>
                </c:pt>
                <c:pt idx="41">
                  <c:v>0.13623234389872976</c:v>
                </c:pt>
                <c:pt idx="42">
                  <c:v>0.13791192070254762</c:v>
                </c:pt>
                <c:pt idx="43">
                  <c:v>0.13570308813079399</c:v>
                </c:pt>
                <c:pt idx="44">
                  <c:v>0.13551838237278616</c:v>
                </c:pt>
                <c:pt idx="45">
                  <c:v>0.12921327297893831</c:v>
                </c:pt>
                <c:pt idx="46">
                  <c:v>0.12949514624773723</c:v>
                </c:pt>
                <c:pt idx="47">
                  <c:v>0.12849015684096929</c:v>
                </c:pt>
                <c:pt idx="48">
                  <c:v>0.13013936649706173</c:v>
                </c:pt>
                <c:pt idx="49">
                  <c:v>0.13040033747286334</c:v>
                </c:pt>
                <c:pt idx="50">
                  <c:v>0.12762662116734202</c:v>
                </c:pt>
                <c:pt idx="51">
                  <c:v>0.12879109252336918</c:v>
                </c:pt>
                <c:pt idx="52">
                  <c:v>0.12894149129797433</c:v>
                </c:pt>
                <c:pt idx="53">
                  <c:v>0.13133536434266727</c:v>
                </c:pt>
                <c:pt idx="54">
                  <c:v>0.13191689865231959</c:v>
                </c:pt>
                <c:pt idx="55">
                  <c:v>0.13225514989554399</c:v>
                </c:pt>
                <c:pt idx="56">
                  <c:v>0.12883912162034147</c:v>
                </c:pt>
                <c:pt idx="57">
                  <c:v>0.12804060211516083</c:v>
                </c:pt>
                <c:pt idx="58">
                  <c:v>0.13129224761939842</c:v>
                </c:pt>
                <c:pt idx="59">
                  <c:v>0.13008133788047346</c:v>
                </c:pt>
                <c:pt idx="60">
                  <c:v>0.12125535606621959</c:v>
                </c:pt>
                <c:pt idx="61">
                  <c:v>9.368761098347661E-2</c:v>
                </c:pt>
                <c:pt idx="62">
                  <c:v>0.11425158868505765</c:v>
                </c:pt>
                <c:pt idx="63">
                  <c:v>0.12250326252446894</c:v>
                </c:pt>
                <c:pt idx="64">
                  <c:v>0.13233554606122663</c:v>
                </c:pt>
                <c:pt idx="65">
                  <c:v>0.13597987068283057</c:v>
                </c:pt>
                <c:pt idx="66">
                  <c:v>0.13489674776356492</c:v>
                </c:pt>
                <c:pt idx="67">
                  <c:v>0.13545626992775561</c:v>
                </c:pt>
                <c:pt idx="68">
                  <c:v>0.14058416450199285</c:v>
                </c:pt>
                <c:pt idx="69">
                  <c:v>0.14597493586713062</c:v>
                </c:pt>
                <c:pt idx="70">
                  <c:v>0.14429430572472596</c:v>
                </c:pt>
                <c:pt idx="71">
                  <c:v>0.14067695806510738</c:v>
                </c:pt>
                <c:pt idx="72">
                  <c:v>0.13526159237825977</c:v>
                </c:pt>
                <c:pt idx="73">
                  <c:v>0.13370098128492233</c:v>
                </c:pt>
                <c:pt idx="74">
                  <c:v>0.1335969707913057</c:v>
                </c:pt>
                <c:pt idx="75">
                  <c:v>0.13725836661130156</c:v>
                </c:pt>
                <c:pt idx="76">
                  <c:v>0.14333027064606402</c:v>
                </c:pt>
                <c:pt idx="77">
                  <c:v>0.14348289088697203</c:v>
                </c:pt>
                <c:pt idx="78">
                  <c:v>0.14325495576155153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8B-4539-9DBE-20CF192B1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4661695"/>
        <c:axId val="1514660735"/>
      </c:lineChart>
      <c:catAx>
        <c:axId val="15146616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0735"/>
        <c:crosses val="autoZero"/>
        <c:auto val="1"/>
        <c:lblAlgn val="ctr"/>
        <c:lblOffset val="100"/>
        <c:noMultiLvlLbl val="0"/>
      </c:catAx>
      <c:valAx>
        <c:axId val="1514660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6616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MARXIAN RATES OF PROFIT COMPARED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3424675055462194E-2"/>
          <c:y val="0.12541666666666668"/>
          <c:w val="0.88860967401899171"/>
          <c:h val="0.6304771799358414"/>
        </c:manualLayout>
      </c:layout>
      <c:lineChart>
        <c:grouping val="standard"/>
        <c:varyColors val="0"/>
        <c:ser>
          <c:idx val="0"/>
          <c:order val="0"/>
          <c:tx>
            <c:v>Fixed + circulating capital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Table!$C$72:$CE$72</c:f>
              <c:numCache>
                <c:formatCode>0.0%</c:formatCode>
                <c:ptCount val="81"/>
                <c:pt idx="0">
                  <c:v>0.11726893521521554</c:v>
                </c:pt>
                <c:pt idx="1">
                  <c:v>0.12256852530949175</c:v>
                </c:pt>
                <c:pt idx="2">
                  <c:v>0.1203286247831561</c:v>
                </c:pt>
                <c:pt idx="3">
                  <c:v>0.12898806710402766</c:v>
                </c:pt>
                <c:pt idx="4">
                  <c:v>0.12298803167910813</c:v>
                </c:pt>
                <c:pt idx="5">
                  <c:v>0.12282613400946425</c:v>
                </c:pt>
                <c:pt idx="6">
                  <c:v>0.12906154339222131</c:v>
                </c:pt>
                <c:pt idx="7">
                  <c:v>0.12543988810185339</c:v>
                </c:pt>
                <c:pt idx="8">
                  <c:v>0.1189748613958309</c:v>
                </c:pt>
                <c:pt idx="9">
                  <c:v>0.12132238530455161</c:v>
                </c:pt>
                <c:pt idx="10">
                  <c:v>0.11625052363723878</c:v>
                </c:pt>
                <c:pt idx="11">
                  <c:v>0.11785944433563854</c:v>
                </c:pt>
                <c:pt idx="12">
                  <c:v>0.10859611728553618</c:v>
                </c:pt>
                <c:pt idx="13">
                  <c:v>0.10882397193107966</c:v>
                </c:pt>
                <c:pt idx="14">
                  <c:v>0.11560894827914334</c:v>
                </c:pt>
                <c:pt idx="15">
                  <c:v>0.1065691068842001</c:v>
                </c:pt>
                <c:pt idx="16">
                  <c:v>0.10262246910538876</c:v>
                </c:pt>
                <c:pt idx="17">
                  <c:v>9.9774524326410388E-2</c:v>
                </c:pt>
                <c:pt idx="18">
                  <c:v>0.10200111735019499</c:v>
                </c:pt>
                <c:pt idx="19">
                  <c:v>0.1104146638366935</c:v>
                </c:pt>
                <c:pt idx="20">
                  <c:v>0.11414016629849708</c:v>
                </c:pt>
                <c:pt idx="21">
                  <c:v>0.11614587634064293</c:v>
                </c:pt>
                <c:pt idx="22">
                  <c:v>0.1228504384482773</c:v>
                </c:pt>
                <c:pt idx="23">
                  <c:v>0.12061040848346784</c:v>
                </c:pt>
                <c:pt idx="24">
                  <c:v>0.11237166708860086</c:v>
                </c:pt>
                <c:pt idx="25">
                  <c:v>0.1201746798949774</c:v>
                </c:pt>
                <c:pt idx="26">
                  <c:v>0.12141857366301122</c:v>
                </c:pt>
                <c:pt idx="27">
                  <c:v>0.12405799378377207</c:v>
                </c:pt>
                <c:pt idx="28">
                  <c:v>0.12280792683536372</c:v>
                </c:pt>
                <c:pt idx="29">
                  <c:v>0.12425394380390865</c:v>
                </c:pt>
                <c:pt idx="30">
                  <c:v>0.12156134988068146</c:v>
                </c:pt>
                <c:pt idx="31">
                  <c:v>0.12367830955183812</c:v>
                </c:pt>
                <c:pt idx="32">
                  <c:v>0.12401744192396882</c:v>
                </c:pt>
                <c:pt idx="33">
                  <c:v>0.12320687966467787</c:v>
                </c:pt>
                <c:pt idx="34">
                  <c:v>0.12230170971164872</c:v>
                </c:pt>
                <c:pt idx="35">
                  <c:v>0.12277841512795552</c:v>
                </c:pt>
                <c:pt idx="36">
                  <c:v>0.11494515757979727</c:v>
                </c:pt>
                <c:pt idx="37">
                  <c:v>0.12132481968642907</c:v>
                </c:pt>
                <c:pt idx="38">
                  <c:v>0.12655431441355469</c:v>
                </c:pt>
                <c:pt idx="39">
                  <c:v>0.12677904365746748</c:v>
                </c:pt>
                <c:pt idx="40">
                  <c:v>0.12194304694015477</c:v>
                </c:pt>
                <c:pt idx="41">
                  <c:v>0.12071669363743028</c:v>
                </c:pt>
                <c:pt idx="42">
                  <c:v>0.12263339178330696</c:v>
                </c:pt>
                <c:pt idx="43">
                  <c:v>0.12075163633175483</c:v>
                </c:pt>
                <c:pt idx="44">
                  <c:v>0.11878284571615322</c:v>
                </c:pt>
                <c:pt idx="45">
                  <c:v>0.11440699015983576</c:v>
                </c:pt>
                <c:pt idx="46">
                  <c:v>0.11550993109960025</c:v>
                </c:pt>
                <c:pt idx="47">
                  <c:v>0.11550636631918113</c:v>
                </c:pt>
                <c:pt idx="48">
                  <c:v>0.11456355261336838</c:v>
                </c:pt>
                <c:pt idx="49">
                  <c:v>0.11539673315031732</c:v>
                </c:pt>
                <c:pt idx="50">
                  <c:v>0.11411165292496053</c:v>
                </c:pt>
                <c:pt idx="51">
                  <c:v>0.11666876374145292</c:v>
                </c:pt>
                <c:pt idx="52">
                  <c:v>0.11376269518775542</c:v>
                </c:pt>
                <c:pt idx="53">
                  <c:v>0.11691585766453881</c:v>
                </c:pt>
                <c:pt idx="54">
                  <c:v>0.11827615829666251</c:v>
                </c:pt>
                <c:pt idx="55">
                  <c:v>0.11894701923633895</c:v>
                </c:pt>
                <c:pt idx="56">
                  <c:v>0.11273625698258127</c:v>
                </c:pt>
                <c:pt idx="57">
                  <c:v>0.11328544699151459</c:v>
                </c:pt>
                <c:pt idx="58">
                  <c:v>0.11754239965753636</c:v>
                </c:pt>
                <c:pt idx="59">
                  <c:v>0.11731763711157456</c:v>
                </c:pt>
                <c:pt idx="60">
                  <c:v>0.10834506495475626</c:v>
                </c:pt>
                <c:pt idx="61">
                  <c:v>7.8347450684871492E-2</c:v>
                </c:pt>
                <c:pt idx="62">
                  <c:v>0.1014722222097635</c:v>
                </c:pt>
                <c:pt idx="63">
                  <c:v>0.10876898824848302</c:v>
                </c:pt>
                <c:pt idx="64">
                  <c:v>0.11453535221488913</c:v>
                </c:pt>
                <c:pt idx="65">
                  <c:v>0.11908754875135404</c:v>
                </c:pt>
                <c:pt idx="66">
                  <c:v>0.11885399418852112</c:v>
                </c:pt>
                <c:pt idx="67">
                  <c:v>0.12068383968822108</c:v>
                </c:pt>
                <c:pt idx="68">
                  <c:v>0.12402156224324533</c:v>
                </c:pt>
                <c:pt idx="69">
                  <c:v>0.12810907259458956</c:v>
                </c:pt>
                <c:pt idx="70">
                  <c:v>0.1254339080321456</c:v>
                </c:pt>
                <c:pt idx="71">
                  <c:v>0.12299960358917793</c:v>
                </c:pt>
                <c:pt idx="72">
                  <c:v>0.11889290886723171</c:v>
                </c:pt>
                <c:pt idx="73">
                  <c:v>0.11754225920836855</c:v>
                </c:pt>
                <c:pt idx="74">
                  <c:v>0.11832292394505095</c:v>
                </c:pt>
                <c:pt idx="75">
                  <c:v>0.12163815590846286</c:v>
                </c:pt>
                <c:pt idx="76">
                  <c:v>0.12660922589378101</c:v>
                </c:pt>
                <c:pt idx="77">
                  <c:v>0.12643444370275828</c:v>
                </c:pt>
                <c:pt idx="78">
                  <c:v>0.12624858605539568</c:v>
                </c:pt>
                <c:pt idx="79">
                  <c:v>0.12736511531004202</c:v>
                </c:pt>
                <c:pt idx="80">
                  <c:v>0.12474818921673175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A7-47E5-8CB2-9BD83BA9AD1A}"/>
            </c:ext>
          </c:extLst>
        </c:ser>
        <c:ser>
          <c:idx val="1"/>
          <c:order val="1"/>
          <c:tx>
            <c:v>constant +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Table!$C$6:$CE$7</c:f>
              <c:multiLvlStrCache>
                <c:ptCount val="81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Table!$C$73:$CE$73</c:f>
              <c:numCache>
                <c:formatCode>0.0%</c:formatCode>
                <c:ptCount val="81"/>
                <c:pt idx="0">
                  <c:v>0.13090518852794164</c:v>
                </c:pt>
                <c:pt idx="1">
                  <c:v>0.1373345559926567</c:v>
                </c:pt>
                <c:pt idx="2">
                  <c:v>0.13468544323949661</c:v>
                </c:pt>
                <c:pt idx="3">
                  <c:v>0.14500750152455671</c:v>
                </c:pt>
                <c:pt idx="4">
                  <c:v>0.13744551649995404</c:v>
                </c:pt>
                <c:pt idx="5">
                  <c:v>0.13707900818209345</c:v>
                </c:pt>
                <c:pt idx="6">
                  <c:v>0.14444134773035255</c:v>
                </c:pt>
                <c:pt idx="7">
                  <c:v>0.14032529284847181</c:v>
                </c:pt>
                <c:pt idx="8">
                  <c:v>0.13260396217475653</c:v>
                </c:pt>
                <c:pt idx="9">
                  <c:v>0.1352199236822067</c:v>
                </c:pt>
                <c:pt idx="10">
                  <c:v>0.12932299463911015</c:v>
                </c:pt>
                <c:pt idx="11">
                  <c:v>0.13110948127116132</c:v>
                </c:pt>
                <c:pt idx="12">
                  <c:v>0.1200268702300933</c:v>
                </c:pt>
                <c:pt idx="13">
                  <c:v>0.11985836864055699</c:v>
                </c:pt>
                <c:pt idx="14">
                  <c:v>0.12789643323512959</c:v>
                </c:pt>
                <c:pt idx="15">
                  <c:v>0.11805417940429952</c:v>
                </c:pt>
                <c:pt idx="16">
                  <c:v>0.11313776927831606</c:v>
                </c:pt>
                <c:pt idx="17">
                  <c:v>0.10999558491838857</c:v>
                </c:pt>
                <c:pt idx="18">
                  <c:v>0.11274671607727846</c:v>
                </c:pt>
                <c:pt idx="19">
                  <c:v>0.12241528349004253</c:v>
                </c:pt>
                <c:pt idx="20">
                  <c:v>0.12642160274877007</c:v>
                </c:pt>
                <c:pt idx="21">
                  <c:v>0.12898539466873804</c:v>
                </c:pt>
                <c:pt idx="22">
                  <c:v>0.13663049290051263</c:v>
                </c:pt>
                <c:pt idx="23">
                  <c:v>0.13381795111288713</c:v>
                </c:pt>
                <c:pt idx="24">
                  <c:v>0.12408774070755869</c:v>
                </c:pt>
                <c:pt idx="25">
                  <c:v>0.1330109549115388</c:v>
                </c:pt>
                <c:pt idx="26">
                  <c:v>0.13468108633044912</c:v>
                </c:pt>
                <c:pt idx="27">
                  <c:v>0.13764114105585801</c:v>
                </c:pt>
                <c:pt idx="28">
                  <c:v>0.13631461573803899</c:v>
                </c:pt>
                <c:pt idx="29">
                  <c:v>0.13817697782846022</c:v>
                </c:pt>
                <c:pt idx="30">
                  <c:v>0.13479500898664776</c:v>
                </c:pt>
                <c:pt idx="31">
                  <c:v>0.1376501019334426</c:v>
                </c:pt>
                <c:pt idx="32">
                  <c:v>0.13745390956502421</c:v>
                </c:pt>
                <c:pt idx="33">
                  <c:v>0.13667566185559912</c:v>
                </c:pt>
                <c:pt idx="34">
                  <c:v>0.13556045460525412</c:v>
                </c:pt>
                <c:pt idx="35">
                  <c:v>0.13619408434505192</c:v>
                </c:pt>
                <c:pt idx="36">
                  <c:v>0.12696732882415179</c:v>
                </c:pt>
                <c:pt idx="37">
                  <c:v>0.13431224501755074</c:v>
                </c:pt>
                <c:pt idx="38">
                  <c:v>0.14055390907794776</c:v>
                </c:pt>
                <c:pt idx="39">
                  <c:v>0.14122067449155512</c:v>
                </c:pt>
                <c:pt idx="40">
                  <c:v>0.13559791714516911</c:v>
                </c:pt>
                <c:pt idx="41">
                  <c:v>0.13412968420462582</c:v>
                </c:pt>
                <c:pt idx="42">
                  <c:v>0.13652558521050248</c:v>
                </c:pt>
                <c:pt idx="43">
                  <c:v>0.13445098023434954</c:v>
                </c:pt>
                <c:pt idx="44">
                  <c:v>0.13192803262725944</c:v>
                </c:pt>
                <c:pt idx="45">
                  <c:v>0.12675331061661582</c:v>
                </c:pt>
                <c:pt idx="46">
                  <c:v>0.12822885704506881</c:v>
                </c:pt>
                <c:pt idx="47">
                  <c:v>0.12832668524818416</c:v>
                </c:pt>
                <c:pt idx="48">
                  <c:v>0.12710073362360216</c:v>
                </c:pt>
                <c:pt idx="49">
                  <c:v>0.12818972061144637</c:v>
                </c:pt>
                <c:pt idx="50">
                  <c:v>0.1267963158616606</c:v>
                </c:pt>
                <c:pt idx="51">
                  <c:v>0.12982538234890997</c:v>
                </c:pt>
                <c:pt idx="52">
                  <c:v>0.12621656038659551</c:v>
                </c:pt>
                <c:pt idx="53">
                  <c:v>0.12993587501598505</c:v>
                </c:pt>
                <c:pt idx="54">
                  <c:v>0.13166086641222766</c:v>
                </c:pt>
                <c:pt idx="55">
                  <c:v>0.1324747557261011</c:v>
                </c:pt>
                <c:pt idx="56">
                  <c:v>0.12520596583663235</c:v>
                </c:pt>
                <c:pt idx="57">
                  <c:v>0.12591049259912465</c:v>
                </c:pt>
                <c:pt idx="58">
                  <c:v>0.13091390952401291</c:v>
                </c:pt>
                <c:pt idx="59">
                  <c:v>0.13067418912223788</c:v>
                </c:pt>
                <c:pt idx="60">
                  <c:v>0.12055245982154328</c:v>
                </c:pt>
                <c:pt idx="61">
                  <c:v>8.5812661003983978E-2</c:v>
                </c:pt>
                <c:pt idx="62">
                  <c:v>0.11230145555229304</c:v>
                </c:pt>
                <c:pt idx="63">
                  <c:v>0.12090848584327217</c:v>
                </c:pt>
                <c:pt idx="64">
                  <c:v>0.12694345821168787</c:v>
                </c:pt>
                <c:pt idx="65">
                  <c:v>0.13226016694064033</c:v>
                </c:pt>
                <c:pt idx="66">
                  <c:v>0.13208802212945006</c:v>
                </c:pt>
                <c:pt idx="67">
                  <c:v>0.13389042756277356</c:v>
                </c:pt>
                <c:pt idx="68">
                  <c:v>0.13725722476732893</c:v>
                </c:pt>
                <c:pt idx="69">
                  <c:v>0.14153673258097874</c:v>
                </c:pt>
                <c:pt idx="70">
                  <c:v>0.1387773064284096</c:v>
                </c:pt>
                <c:pt idx="71">
                  <c:v>0.13587575584639805</c:v>
                </c:pt>
                <c:pt idx="72">
                  <c:v>0.13159598887472609</c:v>
                </c:pt>
                <c:pt idx="73">
                  <c:v>0.13031904287109877</c:v>
                </c:pt>
                <c:pt idx="74">
                  <c:v>0.13110473301840217</c:v>
                </c:pt>
                <c:pt idx="75">
                  <c:v>0.13504444101246352</c:v>
                </c:pt>
                <c:pt idx="76">
                  <c:v>0.14104169749653814</c:v>
                </c:pt>
                <c:pt idx="77">
                  <c:v>0.14046101853121737</c:v>
                </c:pt>
                <c:pt idx="78">
                  <c:v>0.13989988270936363</c:v>
                </c:pt>
                <c:pt idx="79">
                  <c:v>0.14120280583949557</c:v>
                </c:pt>
                <c:pt idx="80">
                  <c:v>0.13772939130557227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A7-47E5-8CB2-9BD83BA9AD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419471"/>
        <c:axId val="1258426671"/>
      </c:lineChart>
      <c:catAx>
        <c:axId val="125841947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26671"/>
        <c:crosses val="autoZero"/>
        <c:auto val="1"/>
        <c:lblAlgn val="ctr"/>
        <c:lblOffset val="100"/>
        <c:noMultiLvlLbl val="0"/>
      </c:catAx>
      <c:valAx>
        <c:axId val="125842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4194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76087081166665E-2"/>
          <c:y val="0.90161927675707199"/>
          <c:w val="0.922555274752901"/>
          <c:h val="9.838072324292797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FIXED CAPITAL PRICE ADJUSTED </a:t>
            </a:r>
          </a:p>
        </c:rich>
      </c:tx>
      <c:layout>
        <c:manualLayout>
          <c:xMode val="edge"/>
          <c:yMode val="edge"/>
          <c:x val="0.2783072950758849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5359635075888683"/>
          <c:y val="0.11615740740740743"/>
          <c:w val="0.81422495515137316"/>
          <c:h val="0.6991364100320792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multiLvlStrRef>
              <c:f>Table!$C$6:$CF$7</c:f>
              <c:multiLvlStrCache>
                <c:ptCount val="82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  <c:pt idx="77">
                    <c:v>Q2</c:v>
                  </c:pt>
                  <c:pt idx="78">
                    <c:v>Q3</c:v>
                  </c:pt>
                  <c:pt idx="79">
                    <c:v>Q4</c:v>
                  </c:pt>
                  <c:pt idx="80">
                    <c:v>Q1</c:v>
                  </c:pt>
                  <c:pt idx="81">
                    <c:v>Q2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  <c:pt idx="80">
                    <c:v>2025</c:v>
                  </c:pt>
                </c:lvl>
              </c:multiLvlStrCache>
            </c:multiLvlStrRef>
          </c:cat>
          <c:val>
            <c:numRef>
              <c:f>Table!$C$66:$CF$66</c:f>
              <c:numCache>
                <c:formatCode>0.0</c:formatCode>
                <c:ptCount val="82"/>
                <c:pt idx="0">
                  <c:v>10502.158484511709</c:v>
                </c:pt>
                <c:pt idx="1">
                  <c:v>10416.738594030261</c:v>
                </c:pt>
                <c:pt idx="2">
                  <c:v>10298.687171489337</c:v>
                </c:pt>
                <c:pt idx="3">
                  <c:v>10250.96029939823</c:v>
                </c:pt>
                <c:pt idx="4">
                  <c:v>11010.167086294416</c:v>
                </c:pt>
                <c:pt idx="5">
                  <c:v>10916.546394924619</c:v>
                </c:pt>
                <c:pt idx="6">
                  <c:v>10848.073621446702</c:v>
                </c:pt>
                <c:pt idx="7">
                  <c:v>10846.700847232938</c:v>
                </c:pt>
                <c:pt idx="8">
                  <c:v>11372.125163797045</c:v>
                </c:pt>
                <c:pt idx="9">
                  <c:v>11283.600003541183</c:v>
                </c:pt>
                <c:pt idx="10">
                  <c:v>11213.5355800216</c:v>
                </c:pt>
                <c:pt idx="11">
                  <c:v>11200.332319365707</c:v>
                </c:pt>
                <c:pt idx="12">
                  <c:v>11893.090693490005</c:v>
                </c:pt>
                <c:pt idx="13">
                  <c:v>11851.372655207266</c:v>
                </c:pt>
                <c:pt idx="14">
                  <c:v>11756.766849075617</c:v>
                </c:pt>
                <c:pt idx="15">
                  <c:v>11579.322749028506</c:v>
                </c:pt>
                <c:pt idx="16">
                  <c:v>11205.250021491272</c:v>
                </c:pt>
                <c:pt idx="17">
                  <c:v>11276.79042987353</c:v>
                </c:pt>
                <c:pt idx="18">
                  <c:v>11316.695345448181</c:v>
                </c:pt>
                <c:pt idx="19">
                  <c:v>11321.865432496195</c:v>
                </c:pt>
                <c:pt idx="20">
                  <c:v>11632.023210465051</c:v>
                </c:pt>
                <c:pt idx="21">
                  <c:v>11535.772475328769</c:v>
                </c:pt>
                <c:pt idx="22">
                  <c:v>11464.824957317009</c:v>
                </c:pt>
                <c:pt idx="23">
                  <c:v>11360.123184791151</c:v>
                </c:pt>
                <c:pt idx="24">
                  <c:v>11906.528217614643</c:v>
                </c:pt>
                <c:pt idx="25">
                  <c:v>11846.835494393477</c:v>
                </c:pt>
                <c:pt idx="26">
                  <c:v>11744.13825680391</c:v>
                </c:pt>
                <c:pt idx="27">
                  <c:v>11735.842437425277</c:v>
                </c:pt>
                <c:pt idx="28">
                  <c:v>12109.080353165837</c:v>
                </c:pt>
                <c:pt idx="29">
                  <c:v>12041.635538954455</c:v>
                </c:pt>
                <c:pt idx="30">
                  <c:v>11926.771715996139</c:v>
                </c:pt>
                <c:pt idx="31">
                  <c:v>11877.495573918108</c:v>
                </c:pt>
                <c:pt idx="32">
                  <c:v>12393.55431915939</c:v>
                </c:pt>
                <c:pt idx="33">
                  <c:v>12396.052696768891</c:v>
                </c:pt>
                <c:pt idx="34">
                  <c:v>12291.072576831397</c:v>
                </c:pt>
                <c:pt idx="35">
                  <c:v>12214.470687466668</c:v>
                </c:pt>
                <c:pt idx="36">
                  <c:v>12836.229623988511</c:v>
                </c:pt>
                <c:pt idx="37">
                  <c:v>12719.444410021326</c:v>
                </c:pt>
                <c:pt idx="38">
                  <c:v>12649.5953299834</c:v>
                </c:pt>
                <c:pt idx="39">
                  <c:v>12646.080095492465</c:v>
                </c:pt>
                <c:pt idx="40">
                  <c:v>12937.181695533543</c:v>
                </c:pt>
                <c:pt idx="41">
                  <c:v>12820.685393122094</c:v>
                </c:pt>
                <c:pt idx="42">
                  <c:v>12768.712938966044</c:v>
                </c:pt>
                <c:pt idx="43">
                  <c:v>12738.121513460277</c:v>
                </c:pt>
                <c:pt idx="44">
                  <c:v>13157.69194665521</c:v>
                </c:pt>
                <c:pt idx="45">
                  <c:v>13049.367637060708</c:v>
                </c:pt>
                <c:pt idx="46">
                  <c:v>13063.715535643289</c:v>
                </c:pt>
                <c:pt idx="47">
                  <c:v>12988.829924198104</c:v>
                </c:pt>
                <c:pt idx="48">
                  <c:v>13376.265947210171</c:v>
                </c:pt>
                <c:pt idx="49">
                  <c:v>13378.214019144865</c:v>
                </c:pt>
                <c:pt idx="50">
                  <c:v>13278.445522181026</c:v>
                </c:pt>
                <c:pt idx="51">
                  <c:v>13180.126485178611</c:v>
                </c:pt>
                <c:pt idx="52">
                  <c:v>13823.505227008498</c:v>
                </c:pt>
                <c:pt idx="53">
                  <c:v>13652.871086413968</c:v>
                </c:pt>
                <c:pt idx="54">
                  <c:v>13672.397989096698</c:v>
                </c:pt>
                <c:pt idx="55">
                  <c:v>13684.046328557315</c:v>
                </c:pt>
                <c:pt idx="56">
                  <c:v>14168.591101363918</c:v>
                </c:pt>
                <c:pt idx="57">
                  <c:v>14114.501508816758</c:v>
                </c:pt>
                <c:pt idx="58">
                  <c:v>13999.412812896944</c:v>
                </c:pt>
                <c:pt idx="59">
                  <c:v>13984.870626270242</c:v>
                </c:pt>
                <c:pt idx="60">
                  <c:v>14021.338297410093</c:v>
                </c:pt>
                <c:pt idx="61">
                  <c:v>14114.828455111949</c:v>
                </c:pt>
                <c:pt idx="62">
                  <c:v>13873.344033292233</c:v>
                </c:pt>
                <c:pt idx="63">
                  <c:v>14060.477887126657</c:v>
                </c:pt>
                <c:pt idx="64">
                  <c:v>14751.988777666589</c:v>
                </c:pt>
                <c:pt idx="65">
                  <c:v>14674.370365933026</c:v>
                </c:pt>
                <c:pt idx="66">
                  <c:v>14757.642767964073</c:v>
                </c:pt>
                <c:pt idx="67">
                  <c:v>14801.672569987484</c:v>
                </c:pt>
                <c:pt idx="68">
                  <c:v>14873.895364019774</c:v>
                </c:pt>
                <c:pt idx="69">
                  <c:v>14926.107047346497</c:v>
                </c:pt>
                <c:pt idx="70">
                  <c:v>15249.445705632825</c:v>
                </c:pt>
                <c:pt idx="71">
                  <c:v>15406.170912304266</c:v>
                </c:pt>
                <c:pt idx="72">
                  <c:v>15553.137953851548</c:v>
                </c:pt>
                <c:pt idx="73">
                  <c:v>15580.250339852473</c:v>
                </c:pt>
                <c:pt idx="74">
                  <c:v>15653.077432164131</c:v>
                </c:pt>
                <c:pt idx="75">
                  <c:v>15633.071381794369</c:v>
                </c:pt>
                <c:pt idx="76">
                  <c:v>15665.844636251541</c:v>
                </c:pt>
                <c:pt idx="77">
                  <c:v>15861.772315653299</c:v>
                </c:pt>
                <c:pt idx="78">
                  <c:v>16083.581124757597</c:v>
                </c:pt>
                <c:pt idx="79">
                  <c:v>16248.73949579832</c:v>
                </c:pt>
                <c:pt idx="80">
                  <c:v>16303.512940723138</c:v>
                </c:pt>
                <c:pt idx="81">
                  <c:v>16105.174035747885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62-4165-9DE1-C94187D4C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49791"/>
        <c:axId val="7752191"/>
      </c:lineChart>
      <c:catAx>
        <c:axId val="7749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2191"/>
        <c:crosses val="autoZero"/>
        <c:auto val="1"/>
        <c:lblAlgn val="ctr"/>
        <c:lblOffset val="100"/>
        <c:noMultiLvlLbl val="0"/>
      </c:catAx>
      <c:valAx>
        <c:axId val="7752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 billions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49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100642</xdr:colOff>
      <xdr:row>105</xdr:row>
      <xdr:rowOff>165100</xdr:rowOff>
    </xdr:from>
    <xdr:to>
      <xdr:col>6</xdr:col>
      <xdr:colOff>93453</xdr:colOff>
      <xdr:row>122</xdr:row>
      <xdr:rowOff>158151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231775</xdr:colOff>
      <xdr:row>105</xdr:row>
      <xdr:rowOff>165100</xdr:rowOff>
    </xdr:from>
    <xdr:to>
      <xdr:col>13</xdr:col>
      <xdr:colOff>501650</xdr:colOff>
      <xdr:row>122</xdr:row>
      <xdr:rowOff>25400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695324</xdr:colOff>
      <xdr:row>106</xdr:row>
      <xdr:rowOff>101600</xdr:rowOff>
    </xdr:from>
    <xdr:to>
      <xdr:col>21</xdr:col>
      <xdr:colOff>82550</xdr:colOff>
      <xdr:row>122</xdr:row>
      <xdr:rowOff>12700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105</xdr:row>
      <xdr:rowOff>158750</xdr:rowOff>
    </xdr:from>
    <xdr:to>
      <xdr:col>28</xdr:col>
      <xdr:colOff>628650</xdr:colOff>
      <xdr:row>120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105</xdr:row>
      <xdr:rowOff>165100</xdr:rowOff>
    </xdr:from>
    <xdr:to>
      <xdr:col>36</xdr:col>
      <xdr:colOff>309113</xdr:colOff>
      <xdr:row>120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409755</xdr:colOff>
      <xdr:row>125</xdr:row>
      <xdr:rowOff>127000</xdr:rowOff>
    </xdr:from>
    <xdr:to>
      <xdr:col>13</xdr:col>
      <xdr:colOff>400050</xdr:colOff>
      <xdr:row>140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125</xdr:row>
      <xdr:rowOff>95250</xdr:rowOff>
    </xdr:from>
    <xdr:to>
      <xdr:col>20</xdr:col>
      <xdr:colOff>336551</xdr:colOff>
      <xdr:row>140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358774</xdr:colOff>
      <xdr:row>126</xdr:row>
      <xdr:rowOff>50800</xdr:rowOff>
    </xdr:from>
    <xdr:to>
      <xdr:col>35</xdr:col>
      <xdr:colOff>425450</xdr:colOff>
      <xdr:row>141</xdr:row>
      <xdr:rowOff>31750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36</xdr:col>
      <xdr:colOff>704491</xdr:colOff>
      <xdr:row>105</xdr:row>
      <xdr:rowOff>114300</xdr:rowOff>
    </xdr:from>
    <xdr:to>
      <xdr:col>43</xdr:col>
      <xdr:colOff>730250</xdr:colOff>
      <xdr:row>120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36</xdr:col>
      <xdr:colOff>0</xdr:colOff>
      <xdr:row>126</xdr:row>
      <xdr:rowOff>82550</xdr:rowOff>
    </xdr:from>
    <xdr:to>
      <xdr:col>43</xdr:col>
      <xdr:colOff>222249</xdr:colOff>
      <xdr:row>141</xdr:row>
      <xdr:rowOff>63500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57D405A4-2BB6-7D94-C82E-D7D89BDD7E4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44</xdr:col>
      <xdr:colOff>415924</xdr:colOff>
      <xdr:row>105</xdr:row>
      <xdr:rowOff>88900</xdr:rowOff>
    </xdr:from>
    <xdr:to>
      <xdr:col>51</xdr:col>
      <xdr:colOff>254000</xdr:colOff>
      <xdr:row>120</xdr:row>
      <xdr:rowOff>69850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443FFF2B-C9CF-D8BA-8058-26EEF5490C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51</xdr:col>
      <xdr:colOff>454024</xdr:colOff>
      <xdr:row>105</xdr:row>
      <xdr:rowOff>107950</xdr:rowOff>
    </xdr:from>
    <xdr:to>
      <xdr:col>58</xdr:col>
      <xdr:colOff>431320</xdr:colOff>
      <xdr:row>120</xdr:row>
      <xdr:rowOff>88900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B2D4DE1-940E-60E5-AD86-C188C2BA96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190500</xdr:colOff>
      <xdr:row>126</xdr:row>
      <xdr:rowOff>88900</xdr:rowOff>
    </xdr:from>
    <xdr:to>
      <xdr:col>6</xdr:col>
      <xdr:colOff>114300</xdr:colOff>
      <xdr:row>141</xdr:row>
      <xdr:rowOff>69850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CF2E30EF-F68D-769F-62E1-9E35C24DD9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43</xdr:col>
      <xdr:colOff>650873</xdr:colOff>
      <xdr:row>126</xdr:row>
      <xdr:rowOff>82550</xdr:rowOff>
    </xdr:from>
    <xdr:to>
      <xdr:col>50</xdr:col>
      <xdr:colOff>776376</xdr:colOff>
      <xdr:row>142</xdr:row>
      <xdr:rowOff>136585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645FCE93-6A10-8E4F-E9C6-82C4361A9E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58</xdr:col>
      <xdr:colOff>612774</xdr:colOff>
      <xdr:row>105</xdr:row>
      <xdr:rowOff>101600</xdr:rowOff>
    </xdr:from>
    <xdr:to>
      <xdr:col>65</xdr:col>
      <xdr:colOff>609599</xdr:colOff>
      <xdr:row>120</xdr:row>
      <xdr:rowOff>82550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9C5E6D8C-F649-C934-762A-83C8BF0BD7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51</xdr:col>
      <xdr:colOff>101779</xdr:colOff>
      <xdr:row>126</xdr:row>
      <xdr:rowOff>126998</xdr:rowOff>
    </xdr:from>
    <xdr:to>
      <xdr:col>58</xdr:col>
      <xdr:colOff>143773</xdr:colOff>
      <xdr:row>142</xdr:row>
      <xdr:rowOff>86263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D1F5C3E2-941E-D57F-D9B1-B5B236C12C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66</xdr:col>
      <xdr:colOff>180974</xdr:colOff>
      <xdr:row>105</xdr:row>
      <xdr:rowOff>120650</xdr:rowOff>
    </xdr:from>
    <xdr:to>
      <xdr:col>72</xdr:col>
      <xdr:colOff>609599</xdr:colOff>
      <xdr:row>120</xdr:row>
      <xdr:rowOff>101600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37E8961-4E5B-35B2-3000-2B39A155CA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20</xdr:col>
      <xdr:colOff>744027</xdr:colOff>
      <xdr:row>125</xdr:row>
      <xdr:rowOff>51758</xdr:rowOff>
    </xdr:from>
    <xdr:to>
      <xdr:col>28</xdr:col>
      <xdr:colOff>201283</xdr:colOff>
      <xdr:row>140</xdr:row>
      <xdr:rowOff>99204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16A37B1A-D161-A56B-6C86-0978077D21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72</xdr:col>
      <xdr:colOff>736839</xdr:colOff>
      <xdr:row>105</xdr:row>
      <xdr:rowOff>138023</xdr:rowOff>
    </xdr:from>
    <xdr:to>
      <xdr:col>79</xdr:col>
      <xdr:colOff>733245</xdr:colOff>
      <xdr:row>121</xdr:row>
      <xdr:rowOff>5751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8DE9D31D-E1C9-C71E-BB93-CBF36A94E1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P125"/>
  <sheetViews>
    <sheetView tabSelected="1" topLeftCell="AT90" zoomScale="106" zoomScaleNormal="106" workbookViewId="0">
      <selection activeCell="C125" sqref="C125"/>
    </sheetView>
  </sheetViews>
  <sheetFormatPr defaultRowHeight="14.4" x14ac:dyDescent="0.3"/>
  <cols>
    <col min="1" max="1" width="2.77734375" bestFit="1" customWidth="1" collapsed="1"/>
    <col min="2" max="2" width="45.77734375" bestFit="1" customWidth="1" collapsed="1"/>
    <col min="3" max="4" width="7.6640625" customWidth="1" collapsed="1"/>
    <col min="5" max="76" width="11.33203125" bestFit="1" customWidth="1" collapsed="1"/>
    <col min="77" max="78" width="11.33203125" customWidth="1" collapsed="1"/>
    <col min="79" max="80" width="11.33203125" customWidth="1"/>
    <col min="81" max="83" width="9.5546875" customWidth="1" collapsed="1"/>
    <col min="84" max="84" width="10.33203125" bestFit="1" customWidth="1" collapsed="1"/>
    <col min="85" max="85" width="45.77734375" bestFit="1" customWidth="1" collapsed="1"/>
  </cols>
  <sheetData>
    <row r="1" spans="1:85" ht="18" x14ac:dyDescent="0.35">
      <c r="A1" s="50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/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  <c r="BF1" s="47"/>
      <c r="BG1" s="47"/>
      <c r="BH1" s="47"/>
      <c r="BI1" s="47"/>
      <c r="BJ1" s="47"/>
      <c r="BK1" s="47"/>
      <c r="BL1" s="47"/>
      <c r="BM1" s="47"/>
      <c r="BN1" s="47"/>
      <c r="BO1" s="47"/>
      <c r="BP1" s="47"/>
      <c r="BQ1" s="47"/>
      <c r="BR1" s="47"/>
      <c r="BS1" s="47"/>
      <c r="BT1" s="47"/>
      <c r="BU1" s="47"/>
      <c r="BV1" s="47"/>
      <c r="BW1" s="47"/>
      <c r="BX1" s="47"/>
      <c r="BY1" s="47"/>
    </row>
    <row r="2" spans="1:85" ht="17.399999999999999" x14ac:dyDescent="0.35">
      <c r="A2" s="51" t="s">
        <v>1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  <c r="W2" s="47"/>
      <c r="X2" s="47"/>
      <c r="Y2" s="47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</row>
    <row r="3" spans="1:85" x14ac:dyDescent="0.3">
      <c r="A3" s="47" t="s">
        <v>2</v>
      </c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</row>
    <row r="4" spans="1:85" x14ac:dyDescent="0.3">
      <c r="A4" s="47" t="s">
        <v>142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</row>
    <row r="6" spans="1:85" x14ac:dyDescent="0.3">
      <c r="A6" s="49" t="s">
        <v>3</v>
      </c>
      <c r="B6" s="49" t="s">
        <v>4</v>
      </c>
      <c r="C6" s="49" t="s">
        <v>5</v>
      </c>
      <c r="D6" s="49"/>
      <c r="E6" s="49"/>
      <c r="F6" s="49"/>
      <c r="G6" s="49" t="s">
        <v>6</v>
      </c>
      <c r="H6" s="49"/>
      <c r="I6" s="49"/>
      <c r="J6" s="49"/>
      <c r="K6" s="49" t="s">
        <v>7</v>
      </c>
      <c r="L6" s="49"/>
      <c r="M6" s="49"/>
      <c r="N6" s="49"/>
      <c r="O6" s="49" t="s">
        <v>8</v>
      </c>
      <c r="P6" s="49"/>
      <c r="Q6" s="49"/>
      <c r="R6" s="49"/>
      <c r="S6" s="49" t="s">
        <v>9</v>
      </c>
      <c r="T6" s="49"/>
      <c r="U6" s="49"/>
      <c r="V6" s="49"/>
      <c r="W6" s="49" t="s">
        <v>10</v>
      </c>
      <c r="X6" s="49"/>
      <c r="Y6" s="49"/>
      <c r="Z6" s="49"/>
      <c r="AA6" s="49" t="s">
        <v>11</v>
      </c>
      <c r="AB6" s="49"/>
      <c r="AC6" s="49"/>
      <c r="AD6" s="49"/>
      <c r="AE6" s="49" t="s">
        <v>12</v>
      </c>
      <c r="AF6" s="49"/>
      <c r="AG6" s="49"/>
      <c r="AH6" s="49"/>
      <c r="AI6" s="49" t="s">
        <v>13</v>
      </c>
      <c r="AJ6" s="49"/>
      <c r="AK6" s="49"/>
      <c r="AL6" s="49"/>
      <c r="AM6" s="49" t="s">
        <v>14</v>
      </c>
      <c r="AN6" s="49"/>
      <c r="AO6" s="49"/>
      <c r="AP6" s="49"/>
      <c r="AQ6" s="49" t="s">
        <v>15</v>
      </c>
      <c r="AR6" s="49"/>
      <c r="AS6" s="49"/>
      <c r="AT6" s="49"/>
      <c r="AU6" s="49" t="s">
        <v>16</v>
      </c>
      <c r="AV6" s="49"/>
      <c r="AW6" s="49"/>
      <c r="AX6" s="49"/>
      <c r="AY6" s="49" t="s">
        <v>17</v>
      </c>
      <c r="AZ6" s="49"/>
      <c r="BA6" s="49"/>
      <c r="BB6" s="49"/>
      <c r="BC6" s="49" t="s">
        <v>18</v>
      </c>
      <c r="BD6" s="49"/>
      <c r="BE6" s="49"/>
      <c r="BF6" s="49"/>
      <c r="BG6" s="49" t="s">
        <v>19</v>
      </c>
      <c r="BH6" s="49"/>
      <c r="BI6" s="49"/>
      <c r="BJ6" s="49"/>
      <c r="BK6" s="49" t="s">
        <v>20</v>
      </c>
      <c r="BL6" s="49"/>
      <c r="BM6" s="49"/>
      <c r="BN6" s="49"/>
      <c r="BO6" s="49" t="s">
        <v>21</v>
      </c>
      <c r="BP6" s="49"/>
      <c r="BQ6" s="49"/>
      <c r="BR6" s="49"/>
      <c r="BS6" s="49" t="s">
        <v>22</v>
      </c>
      <c r="BT6" s="49"/>
      <c r="BU6" s="49"/>
      <c r="BV6" s="49"/>
      <c r="BW6" s="49">
        <v>2023</v>
      </c>
      <c r="BX6" s="49"/>
      <c r="BY6" s="49"/>
      <c r="BZ6" s="49"/>
      <c r="CA6" s="49">
        <v>2024</v>
      </c>
      <c r="CB6" s="49"/>
      <c r="CC6" s="49"/>
      <c r="CD6" s="49"/>
      <c r="CE6" s="39" t="s">
        <v>162</v>
      </c>
      <c r="CF6" s="39"/>
      <c r="CG6" s="49" t="s">
        <v>4</v>
      </c>
    </row>
    <row r="7" spans="1:85" x14ac:dyDescent="0.3">
      <c r="A7" s="49"/>
      <c r="B7" s="49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4" t="s">
        <v>25</v>
      </c>
      <c r="BZ7" s="24" t="s">
        <v>26</v>
      </c>
      <c r="CA7" s="1" t="s">
        <v>23</v>
      </c>
      <c r="CB7" s="1" t="s">
        <v>24</v>
      </c>
      <c r="CC7" s="30" t="s">
        <v>25</v>
      </c>
      <c r="CD7" s="1" t="s">
        <v>26</v>
      </c>
      <c r="CE7" s="39" t="s">
        <v>23</v>
      </c>
      <c r="CF7" s="39" t="s">
        <v>24</v>
      </c>
      <c r="CG7" s="49"/>
    </row>
    <row r="8" spans="1:85" x14ac:dyDescent="0.3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5">
        <v>15839.7</v>
      </c>
      <c r="BZ8" s="25">
        <v>16135.6</v>
      </c>
      <c r="CA8" s="29">
        <v>16743.099999999999</v>
      </c>
      <c r="CB8" s="29">
        <v>17027.099999999999</v>
      </c>
      <c r="CC8" s="31">
        <v>17152.5</v>
      </c>
      <c r="CD8" s="2">
        <v>17394.8</v>
      </c>
      <c r="CE8" s="40">
        <v>17515</v>
      </c>
      <c r="CF8" s="40">
        <v>17908</v>
      </c>
      <c r="CG8" s="2" t="s">
        <v>28</v>
      </c>
    </row>
    <row r="9" spans="1:85" x14ac:dyDescent="0.3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 s="29">
        <v>2533.1</v>
      </c>
      <c r="CB9" s="29">
        <v>2574.1999999999998</v>
      </c>
      <c r="CC9">
        <v>2613.6</v>
      </c>
      <c r="CD9">
        <v>2656.4</v>
      </c>
      <c r="CE9">
        <v>2682.1</v>
      </c>
      <c r="CF9">
        <v>2709.7</v>
      </c>
      <c r="CG9" t="s">
        <v>30</v>
      </c>
    </row>
    <row r="10" spans="1:85" x14ac:dyDescent="0.3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 s="29">
        <v>14210</v>
      </c>
      <c r="CB10" s="29">
        <v>14452.9</v>
      </c>
      <c r="CC10">
        <v>14538.9</v>
      </c>
      <c r="CD10">
        <v>14738.3</v>
      </c>
      <c r="CE10">
        <v>14832.8</v>
      </c>
      <c r="CF10">
        <v>15198.3</v>
      </c>
      <c r="CG10" t="s">
        <v>32</v>
      </c>
    </row>
    <row r="11" spans="1:85" x14ac:dyDescent="0.3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 s="29">
        <v>9365.5</v>
      </c>
      <c r="CB11" s="29">
        <v>9505.5</v>
      </c>
      <c r="CC11">
        <v>9519.6</v>
      </c>
      <c r="CD11">
        <v>9591.5</v>
      </c>
      <c r="CE11">
        <v>9758</v>
      </c>
      <c r="CF11">
        <v>9881.2999999999993</v>
      </c>
      <c r="CG11" t="s">
        <v>34</v>
      </c>
    </row>
    <row r="12" spans="1:85" x14ac:dyDescent="0.3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 s="29">
        <v>7930.9</v>
      </c>
      <c r="CB12" s="29">
        <v>8050.4</v>
      </c>
      <c r="CC12">
        <v>8050.4</v>
      </c>
      <c r="CD12">
        <v>8106.9</v>
      </c>
      <c r="CE12">
        <v>8247.4</v>
      </c>
      <c r="CF12">
        <v>8346.7999999999993</v>
      </c>
      <c r="CG12" t="s">
        <v>36</v>
      </c>
    </row>
    <row r="13" spans="1:85" x14ac:dyDescent="0.3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 s="29">
        <v>1434.6</v>
      </c>
      <c r="CB13" s="29">
        <v>1455.1</v>
      </c>
      <c r="CC13">
        <v>1469.2</v>
      </c>
      <c r="CD13">
        <v>1484.6</v>
      </c>
      <c r="CE13">
        <v>1510.6</v>
      </c>
      <c r="CF13">
        <v>1534.5</v>
      </c>
      <c r="CG13" t="s">
        <v>38</v>
      </c>
    </row>
    <row r="14" spans="1:85" x14ac:dyDescent="0.3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 s="29">
        <v>1236.2</v>
      </c>
      <c r="CB14" s="29">
        <v>1248.3</v>
      </c>
      <c r="CC14">
        <v>1264.7</v>
      </c>
      <c r="CD14">
        <v>1282.5999999999999</v>
      </c>
      <c r="CE14">
        <v>1301.0999999999999</v>
      </c>
      <c r="CF14">
        <v>1423.6</v>
      </c>
      <c r="CG14" t="s">
        <v>40</v>
      </c>
    </row>
    <row r="15" spans="1:85" x14ac:dyDescent="0.3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 s="29">
        <v>3608.3</v>
      </c>
      <c r="CB15" s="29">
        <v>3699.2</v>
      </c>
      <c r="CC15">
        <v>3754.7</v>
      </c>
      <c r="CD15">
        <v>3864.3</v>
      </c>
      <c r="CE15">
        <v>3773.8</v>
      </c>
      <c r="CF15">
        <v>3893.4</v>
      </c>
      <c r="CG15" t="s">
        <v>42</v>
      </c>
    </row>
    <row r="16" spans="1:85" x14ac:dyDescent="0.3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 s="29">
        <v>140.69999999999999</v>
      </c>
      <c r="CB16" s="29">
        <v>132.69999999999999</v>
      </c>
      <c r="CC16">
        <v>140.19999999999999</v>
      </c>
      <c r="CD16">
        <v>103.7</v>
      </c>
      <c r="CE16">
        <v>96.3</v>
      </c>
      <c r="CF16">
        <v>119.8</v>
      </c>
      <c r="CG16" t="s">
        <v>44</v>
      </c>
    </row>
    <row r="17" spans="1:85" x14ac:dyDescent="0.3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 s="29">
        <v>281.39999999999998</v>
      </c>
      <c r="CB17" s="29">
        <v>229</v>
      </c>
      <c r="CC17">
        <v>248.9</v>
      </c>
      <c r="CD17">
        <v>272.8</v>
      </c>
      <c r="CE17">
        <v>277.2</v>
      </c>
      <c r="CF17">
        <v>269.5</v>
      </c>
      <c r="CG17" t="s">
        <v>46</v>
      </c>
    </row>
    <row r="18" spans="1:85" x14ac:dyDescent="0.3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 s="29">
        <v>3186.2</v>
      </c>
      <c r="CB18" s="29">
        <v>3337.4</v>
      </c>
      <c r="CC18">
        <v>3365.5</v>
      </c>
      <c r="CD18">
        <v>3487.8</v>
      </c>
      <c r="CE18">
        <v>3400.2</v>
      </c>
      <c r="CF18">
        <v>3504.1</v>
      </c>
      <c r="CG18" t="s">
        <v>48</v>
      </c>
    </row>
    <row r="19" spans="1:85" x14ac:dyDescent="0.3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 s="29">
        <v>648</v>
      </c>
      <c r="CB19" s="29">
        <v>675.7</v>
      </c>
      <c r="CC19">
        <v>665.9</v>
      </c>
      <c r="CD19">
        <v>694.9</v>
      </c>
      <c r="CE19">
        <v>697</v>
      </c>
      <c r="CF19">
        <v>715.6</v>
      </c>
      <c r="CG19" t="s">
        <v>50</v>
      </c>
    </row>
    <row r="20" spans="1:85" x14ac:dyDescent="0.3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 s="29">
        <v>2538.1</v>
      </c>
      <c r="CB20" s="29">
        <v>2661.7</v>
      </c>
      <c r="CC20">
        <v>2699.6</v>
      </c>
      <c r="CD20">
        <v>2792.8</v>
      </c>
      <c r="CE20">
        <v>2703.3</v>
      </c>
      <c r="CF20">
        <v>2788.5</v>
      </c>
      <c r="CG20" t="s">
        <v>52</v>
      </c>
    </row>
    <row r="21" spans="1:85" x14ac:dyDescent="0.3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 s="29">
        <v>1638</v>
      </c>
      <c r="CB21" s="29">
        <v>1534.8</v>
      </c>
      <c r="CC21">
        <v>1613.4</v>
      </c>
      <c r="CD21">
        <v>1695.2</v>
      </c>
      <c r="CE21">
        <v>1608.8</v>
      </c>
      <c r="CF21">
        <v>1323.4</v>
      </c>
      <c r="CG21" t="s">
        <v>54</v>
      </c>
    </row>
    <row r="22" spans="1:85" x14ac:dyDescent="0.3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 s="29">
        <v>900.1</v>
      </c>
      <c r="CB22" s="29">
        <v>1126.9000000000001</v>
      </c>
      <c r="CC22">
        <v>1086.2</v>
      </c>
      <c r="CD22">
        <v>1097.7</v>
      </c>
      <c r="CE22">
        <v>1094.4000000000001</v>
      </c>
      <c r="CF22">
        <v>1465.1</v>
      </c>
      <c r="CG22" t="s">
        <v>56</v>
      </c>
    </row>
    <row r="23" spans="1:85" x14ac:dyDescent="0.3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5">
        <v>1798</v>
      </c>
      <c r="BZ23" s="25">
        <v>1831.2</v>
      </c>
      <c r="CA23" s="29">
        <v>2011.2</v>
      </c>
      <c r="CB23" s="29">
        <v>2074.3000000000002</v>
      </c>
      <c r="CC23" s="31">
        <v>2116.1999999999998</v>
      </c>
      <c r="CD23" s="2">
        <v>2184.1999999999998</v>
      </c>
      <c r="CE23" s="40">
        <v>2180.3000000000002</v>
      </c>
      <c r="CF23" s="40">
        <v>2245</v>
      </c>
      <c r="CG23" s="2" t="s">
        <v>58</v>
      </c>
    </row>
    <row r="24" spans="1:85" x14ac:dyDescent="0.3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5">
        <v>14041.6</v>
      </c>
      <c r="BZ24" s="25">
        <v>14304.4</v>
      </c>
      <c r="CA24" s="29">
        <v>14731.9</v>
      </c>
      <c r="CB24" s="29">
        <v>14952.8</v>
      </c>
      <c r="CC24" s="31">
        <v>15036.3</v>
      </c>
      <c r="CD24" s="2">
        <v>15210.6</v>
      </c>
      <c r="CE24" s="40">
        <v>15334.6</v>
      </c>
      <c r="CF24" s="40">
        <v>15663</v>
      </c>
      <c r="CG24" s="2" t="s">
        <v>60</v>
      </c>
    </row>
    <row r="25" spans="1:85" x14ac:dyDescent="0.3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 s="29">
        <v>2232.1999999999998</v>
      </c>
      <c r="CB25" s="29">
        <v>2267.6</v>
      </c>
      <c r="CC25">
        <v>2300.8000000000002</v>
      </c>
      <c r="CD25">
        <v>2338.4</v>
      </c>
      <c r="CE25">
        <v>2361.6</v>
      </c>
      <c r="CF25">
        <v>2388.9</v>
      </c>
      <c r="CG25" t="s">
        <v>30</v>
      </c>
    </row>
    <row r="26" spans="1:85" x14ac:dyDescent="0.3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 s="29">
        <v>12499.7</v>
      </c>
      <c r="CB26" s="29">
        <v>12685.2</v>
      </c>
      <c r="CC26">
        <v>12725.5</v>
      </c>
      <c r="CD26">
        <v>12872.2</v>
      </c>
      <c r="CE26">
        <v>12973.1</v>
      </c>
      <c r="CF26">
        <v>13274.1</v>
      </c>
      <c r="CG26" t="s">
        <v>32</v>
      </c>
    </row>
    <row r="27" spans="1:85" x14ac:dyDescent="0.3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 s="29">
        <v>8397</v>
      </c>
      <c r="CB27" s="29">
        <v>8521.7999999999993</v>
      </c>
      <c r="CC27">
        <v>8517.4</v>
      </c>
      <c r="CD27">
        <v>8582.7000000000007</v>
      </c>
      <c r="CE27">
        <v>8729.1</v>
      </c>
      <c r="CF27">
        <v>8829.2000000000007</v>
      </c>
      <c r="CG27" t="s">
        <v>34</v>
      </c>
    </row>
    <row r="28" spans="1:85" x14ac:dyDescent="0.3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 s="29">
        <v>7111.8</v>
      </c>
      <c r="CB28" s="29">
        <v>7218.2</v>
      </c>
      <c r="CC28">
        <v>7201.5</v>
      </c>
      <c r="CD28">
        <v>7252.8</v>
      </c>
      <c r="CE28">
        <v>7376</v>
      </c>
      <c r="CF28">
        <v>7455.1</v>
      </c>
      <c r="CG28" t="s">
        <v>36</v>
      </c>
    </row>
    <row r="29" spans="1:85" x14ac:dyDescent="0.3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 s="29">
        <v>1285.2</v>
      </c>
      <c r="CB29" s="29">
        <v>1303.5999999999999</v>
      </c>
      <c r="CC29">
        <v>1315.9</v>
      </c>
      <c r="CD29">
        <v>1329.9</v>
      </c>
      <c r="CE29">
        <v>1353.1</v>
      </c>
      <c r="CF29">
        <v>1374.1</v>
      </c>
      <c r="CG29" t="s">
        <v>38</v>
      </c>
    </row>
    <row r="30" spans="1:85" x14ac:dyDescent="0.3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 s="29">
        <v>1152.8</v>
      </c>
      <c r="CB30" s="29">
        <v>1164.0999999999999</v>
      </c>
      <c r="CC30">
        <v>1179.4000000000001</v>
      </c>
      <c r="CD30">
        <v>1196.2</v>
      </c>
      <c r="CE30">
        <v>1213.4000000000001</v>
      </c>
      <c r="CF30">
        <v>1327.3</v>
      </c>
      <c r="CG30" t="s">
        <v>40</v>
      </c>
    </row>
    <row r="31" spans="1:85" x14ac:dyDescent="0.3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 s="29">
        <v>2949.9</v>
      </c>
      <c r="CB31" s="29">
        <v>2999.3</v>
      </c>
      <c r="CC31">
        <v>3031.4</v>
      </c>
      <c r="CD31">
        <v>3093.3</v>
      </c>
      <c r="CE31">
        <v>3030.6</v>
      </c>
      <c r="CF31">
        <v>3117.7</v>
      </c>
      <c r="CG31" t="s">
        <v>42</v>
      </c>
    </row>
    <row r="32" spans="1:85" x14ac:dyDescent="0.3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 s="29">
        <v>177</v>
      </c>
      <c r="CB32" s="29">
        <v>170.1</v>
      </c>
      <c r="CC32">
        <v>167.5</v>
      </c>
      <c r="CD32">
        <v>171.4</v>
      </c>
      <c r="CE32">
        <v>184.2</v>
      </c>
      <c r="CF32">
        <v>190.3</v>
      </c>
      <c r="CG32" t="s">
        <v>44</v>
      </c>
    </row>
    <row r="33" spans="1:87" x14ac:dyDescent="0.3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 s="29">
        <v>190.6</v>
      </c>
      <c r="CB33" s="29">
        <v>138.1</v>
      </c>
      <c r="CC33">
        <v>149.5</v>
      </c>
      <c r="CD33">
        <v>152.9</v>
      </c>
      <c r="CE33">
        <v>174</v>
      </c>
      <c r="CF33">
        <v>168.4</v>
      </c>
      <c r="CG33" t="s">
        <v>46</v>
      </c>
    </row>
    <row r="34" spans="1:87" x14ac:dyDescent="0.3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 s="29">
        <v>2582.3000000000002</v>
      </c>
      <c r="CB34" s="29">
        <v>2691.1</v>
      </c>
      <c r="CC34">
        <v>2721.8</v>
      </c>
      <c r="CD34">
        <v>2769.1</v>
      </c>
      <c r="CE34">
        <v>2672.4</v>
      </c>
      <c r="CF34">
        <v>2758.9</v>
      </c>
      <c r="CG34" t="s">
        <v>48</v>
      </c>
    </row>
    <row r="35" spans="1:87" x14ac:dyDescent="0.3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 s="29">
        <v>527</v>
      </c>
      <c r="CB35" s="29">
        <v>552.4</v>
      </c>
      <c r="CC35">
        <v>542.6</v>
      </c>
      <c r="CD35">
        <v>565.79999999999995</v>
      </c>
      <c r="CE35">
        <v>562.6</v>
      </c>
      <c r="CF35">
        <v>577</v>
      </c>
      <c r="CG35" t="s">
        <v>50</v>
      </c>
    </row>
    <row r="36" spans="1:87" x14ac:dyDescent="0.3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 s="29">
        <v>2055.3000000000002</v>
      </c>
      <c r="CB36" s="29">
        <v>2138.6999999999998</v>
      </c>
      <c r="CC36">
        <v>2179.1999999999998</v>
      </c>
      <c r="CD36">
        <v>2203.3000000000002</v>
      </c>
      <c r="CE36">
        <v>2109.8000000000002</v>
      </c>
      <c r="CF36">
        <v>2181.9</v>
      </c>
      <c r="CG36" t="s">
        <v>52</v>
      </c>
    </row>
    <row r="37" spans="1:87" x14ac:dyDescent="0.3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 s="29">
        <v>1376.8</v>
      </c>
      <c r="CB37" s="29">
        <v>1307.5</v>
      </c>
      <c r="CC37">
        <v>1360.7</v>
      </c>
      <c r="CD37">
        <v>1434.8</v>
      </c>
      <c r="CE37">
        <v>1364.4</v>
      </c>
      <c r="CF37">
        <v>1126.2</v>
      </c>
      <c r="CG37" t="s">
        <v>54</v>
      </c>
    </row>
    <row r="38" spans="1:87" x14ac:dyDescent="0.3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 s="29">
        <v>678.6</v>
      </c>
      <c r="CB38" s="29">
        <v>831.2</v>
      </c>
      <c r="CC38">
        <v>818.6</v>
      </c>
      <c r="CD38">
        <v>768.5</v>
      </c>
      <c r="CE38">
        <v>745.5</v>
      </c>
      <c r="CF38">
        <v>1055.7</v>
      </c>
      <c r="CG38" t="s">
        <v>56</v>
      </c>
    </row>
    <row r="39" spans="1:87" x14ac:dyDescent="0.3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s="29" t="s">
        <v>4</v>
      </c>
      <c r="CB39" s="29" t="s">
        <v>4</v>
      </c>
      <c r="CC39" t="s">
        <v>4</v>
      </c>
      <c r="CD39" t="s">
        <v>4</v>
      </c>
      <c r="CE39" t="s">
        <v>4</v>
      </c>
      <c r="CF39" t="s">
        <v>4</v>
      </c>
      <c r="CG39" t="s">
        <v>75</v>
      </c>
    </row>
    <row r="40" spans="1:87" x14ac:dyDescent="0.3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s="29" t="s">
        <v>4</v>
      </c>
      <c r="CB40" s="29" t="s">
        <v>4</v>
      </c>
      <c r="CC40" t="s">
        <v>4</v>
      </c>
      <c r="CD40" t="s">
        <v>4</v>
      </c>
      <c r="CE40" t="s">
        <v>4</v>
      </c>
      <c r="CF40" t="s">
        <v>4</v>
      </c>
      <c r="CG40" t="s">
        <v>76</v>
      </c>
    </row>
    <row r="41" spans="1:87" x14ac:dyDescent="0.3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 s="29">
        <v>3464.4</v>
      </c>
      <c r="CB41" s="29">
        <v>3608.9</v>
      </c>
      <c r="CC41">
        <v>3637.6</v>
      </c>
      <c r="CD41">
        <v>3807.1</v>
      </c>
      <c r="CE41">
        <v>3803.3</v>
      </c>
      <c r="CF41">
        <v>3891.3</v>
      </c>
      <c r="CG41" t="s">
        <v>78</v>
      </c>
    </row>
    <row r="42" spans="1:87" x14ac:dyDescent="0.3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 s="29">
        <v>2816.4</v>
      </c>
      <c r="CB42" s="29">
        <v>2933.2</v>
      </c>
      <c r="CC42">
        <v>2971.7</v>
      </c>
      <c r="CD42">
        <v>3112.2</v>
      </c>
      <c r="CE42">
        <v>3106.3</v>
      </c>
      <c r="CF42">
        <v>3175.6</v>
      </c>
      <c r="CG42" t="s">
        <v>80</v>
      </c>
    </row>
    <row r="43" spans="1:87" x14ac:dyDescent="0.3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 s="29">
        <v>1178.3</v>
      </c>
      <c r="CB43" s="29">
        <v>1398.4</v>
      </c>
      <c r="CC43">
        <v>1358.3</v>
      </c>
      <c r="CD43">
        <v>1417</v>
      </c>
      <c r="CE43">
        <v>1497.5</v>
      </c>
      <c r="CF43">
        <v>1852.2</v>
      </c>
      <c r="CG43" t="s">
        <v>82</v>
      </c>
    </row>
    <row r="44" spans="1:87" x14ac:dyDescent="0.3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 s="29">
        <v>-17.100000000000001</v>
      </c>
      <c r="CB44" s="29">
        <v>-3.9</v>
      </c>
      <c r="CC44">
        <v>-0.9</v>
      </c>
      <c r="CD44">
        <v>-40.9</v>
      </c>
      <c r="CE44">
        <v>-48.9</v>
      </c>
      <c r="CF44">
        <v>-43.3</v>
      </c>
      <c r="CG44" t="s">
        <v>84</v>
      </c>
    </row>
    <row r="45" spans="1:87" x14ac:dyDescent="0.3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 s="29">
        <v>-261.10000000000002</v>
      </c>
      <c r="CB45" s="29">
        <v>-267.60000000000002</v>
      </c>
      <c r="CC45">
        <v>-271.2</v>
      </c>
      <c r="CD45">
        <v>-278.5</v>
      </c>
      <c r="CE45">
        <v>-354.2</v>
      </c>
      <c r="CF45">
        <v>-343.8</v>
      </c>
      <c r="CG45" t="s">
        <v>86</v>
      </c>
    </row>
    <row r="46" spans="1:87" x14ac:dyDescent="0.3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s="29" t="s">
        <v>4</v>
      </c>
      <c r="CB46" s="29" t="s">
        <v>4</v>
      </c>
      <c r="CC46" t="s">
        <v>4</v>
      </c>
      <c r="CD46" t="s">
        <v>4</v>
      </c>
      <c r="CE46" t="s">
        <v>4</v>
      </c>
      <c r="CF46" t="s">
        <v>4</v>
      </c>
      <c r="CG46" t="s">
        <v>87</v>
      </c>
      <c r="CH46" s="42">
        <f>CH47/CA47</f>
        <v>7.3646496815286636E-2</v>
      </c>
      <c r="CI46" t="s">
        <v>163</v>
      </c>
    </row>
    <row r="47" spans="1:87" x14ac:dyDescent="0.3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 s="29">
        <v>2763.2</v>
      </c>
      <c r="CB47" s="29">
        <v>2862.9</v>
      </c>
      <c r="CC47">
        <v>2888.2</v>
      </c>
      <c r="CD47">
        <v>2984.6</v>
      </c>
      <c r="CE47">
        <v>2966.7</v>
      </c>
      <c r="CF47">
        <v>3041</v>
      </c>
      <c r="CG47" t="s">
        <v>78</v>
      </c>
      <c r="CH47">
        <f>CE47-CA47</f>
        <v>203.5</v>
      </c>
      <c r="CI47">
        <v>78.430000000000007</v>
      </c>
    </row>
    <row r="48" spans="1:87" x14ac:dyDescent="0.3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 s="29">
        <v>2236.1999999999998</v>
      </c>
      <c r="CB48" s="29">
        <v>2310.6</v>
      </c>
      <c r="CC48">
        <v>2349.1</v>
      </c>
      <c r="CD48">
        <v>2418.9</v>
      </c>
      <c r="CE48">
        <v>2404.1</v>
      </c>
      <c r="CF48">
        <v>2464</v>
      </c>
      <c r="CG48" t="s">
        <v>80</v>
      </c>
      <c r="CI48" s="41">
        <v>0.38500000000000001</v>
      </c>
    </row>
    <row r="49" spans="1:94" x14ac:dyDescent="0.3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 s="29">
        <v>-17.100000000000001</v>
      </c>
      <c r="CB49" s="29">
        <v>-3.9</v>
      </c>
      <c r="CC49">
        <v>-0.9</v>
      </c>
      <c r="CD49">
        <v>-40.9</v>
      </c>
      <c r="CE49">
        <v>-48.9</v>
      </c>
      <c r="CF49">
        <v>-43.3</v>
      </c>
      <c r="CG49" t="s">
        <v>84</v>
      </c>
    </row>
    <row r="50" spans="1:94" x14ac:dyDescent="0.3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 s="29">
        <v>-163.80000000000001</v>
      </c>
      <c r="CB50" s="29">
        <v>-168</v>
      </c>
      <c r="CC50">
        <v>-169</v>
      </c>
      <c r="CD50">
        <v>-174.7</v>
      </c>
      <c r="CE50">
        <v>-245.4</v>
      </c>
      <c r="CF50">
        <v>-238.8</v>
      </c>
      <c r="CG50" t="s">
        <v>86</v>
      </c>
    </row>
    <row r="51" spans="1:94" x14ac:dyDescent="0.3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s="29" t="s">
        <v>4</v>
      </c>
      <c r="CB51" s="29" t="s">
        <v>4</v>
      </c>
      <c r="CC51" t="s">
        <v>4</v>
      </c>
      <c r="CD51" t="s">
        <v>4</v>
      </c>
      <c r="CE51" t="s">
        <v>4</v>
      </c>
      <c r="CF51" t="s">
        <v>4</v>
      </c>
      <c r="CG51" t="s">
        <v>92</v>
      </c>
    </row>
    <row r="52" spans="1:94" x14ac:dyDescent="0.3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5">
        <v>11528.1</v>
      </c>
      <c r="BZ52" s="25">
        <v>11754.7</v>
      </c>
      <c r="CA52" s="29">
        <v>11933.2</v>
      </c>
      <c r="CB52" s="29">
        <v>12069.9</v>
      </c>
      <c r="CC52" s="31">
        <v>12130.1</v>
      </c>
      <c r="CD52" s="2">
        <v>12252.8</v>
      </c>
      <c r="CE52" s="40">
        <v>12272.5</v>
      </c>
      <c r="CF52" s="40">
        <v>12508.8</v>
      </c>
      <c r="CG52" s="2" t="s">
        <v>94</v>
      </c>
    </row>
    <row r="53" spans="1:94" x14ac:dyDescent="0.3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 s="29">
        <v>1934</v>
      </c>
      <c r="CB53" s="29">
        <v>1955.7</v>
      </c>
      <c r="CC53">
        <v>1977</v>
      </c>
      <c r="CD53">
        <v>1997.3</v>
      </c>
      <c r="CE53">
        <v>2018.4</v>
      </c>
      <c r="CF53">
        <v>2044</v>
      </c>
      <c r="CG53" t="s">
        <v>96</v>
      </c>
    </row>
    <row r="54" spans="1:94" x14ac:dyDescent="0.3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 s="29">
        <v>9999.2000000000007</v>
      </c>
      <c r="CB54" s="29">
        <v>10114.200000000001</v>
      </c>
      <c r="CC54">
        <v>10153.1</v>
      </c>
      <c r="CD54">
        <v>10255.6</v>
      </c>
      <c r="CE54">
        <v>10254.1</v>
      </c>
      <c r="CF54">
        <v>10464.799999999999</v>
      </c>
      <c r="CG54" t="s">
        <v>98</v>
      </c>
    </row>
    <row r="55" spans="1:94" s="3" customFormat="1" x14ac:dyDescent="0.3">
      <c r="B55" s="3" t="s">
        <v>107</v>
      </c>
      <c r="C55" s="14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F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144.20536486876264</v>
      </c>
      <c r="CB55" s="3">
        <f t="shared" si="1"/>
        <v>145.86385924430346</v>
      </c>
      <c r="CC55" s="3">
        <f t="shared" si="1"/>
        <v>146.4248629939429</v>
      </c>
      <c r="CD55" s="3">
        <f t="shared" si="1"/>
        <v>147.90308624170754</v>
      </c>
      <c r="CE55" s="3">
        <f t="shared" si="1"/>
        <v>147.8814537063744</v>
      </c>
      <c r="CF55" s="3">
        <f t="shared" si="1"/>
        <v>150.92010383616957</v>
      </c>
      <c r="CG55" s="3" t="s">
        <v>107</v>
      </c>
    </row>
    <row r="56" spans="1:94" x14ac:dyDescent="0.3">
      <c r="B56" s="4" t="s">
        <v>106</v>
      </c>
      <c r="C56" s="5">
        <v>3.98288322556105</v>
      </c>
      <c r="D56" s="5">
        <v>4.0313289349670125</v>
      </c>
      <c r="E56" s="5">
        <v>4.0072575324389712</v>
      </c>
      <c r="F56" s="5">
        <v>4.0823318385650227</v>
      </c>
      <c r="G56" s="5">
        <v>3.9792102692898004</v>
      </c>
      <c r="H56" s="5">
        <v>3.9818823041283453</v>
      </c>
      <c r="I56" s="5">
        <v>4.0150183403695756</v>
      </c>
      <c r="J56" s="5">
        <v>3.941382748306804</v>
      </c>
      <c r="K56" s="5">
        <v>3.9736663037561248</v>
      </c>
      <c r="L56" s="5">
        <v>3.9893353584045963</v>
      </c>
      <c r="M56" s="5">
        <v>4.0189461219656604</v>
      </c>
      <c r="N56" s="5">
        <v>4.0707525618432214</v>
      </c>
      <c r="O56" s="5">
        <v>4.2588002813410597</v>
      </c>
      <c r="P56" s="5">
        <v>4.3089801133571406</v>
      </c>
      <c r="Q56" s="5">
        <v>4.2625694649962185</v>
      </c>
      <c r="R56" s="5">
        <v>3.9196177237185061</v>
      </c>
      <c r="S56" s="5">
        <v>3.7196237455097574</v>
      </c>
      <c r="T56" s="5">
        <v>3.7066605839416056</v>
      </c>
      <c r="U56" s="5">
        <v>3.7824250424288142</v>
      </c>
      <c r="V56" s="5">
        <v>3.80443920064892</v>
      </c>
      <c r="W56" s="5">
        <v>3.9177250138045281</v>
      </c>
      <c r="X56" s="5">
        <v>3.9725010912265386</v>
      </c>
      <c r="Y56" s="5">
        <v>3.9891456206340683</v>
      </c>
      <c r="Z56" s="5">
        <v>4.0264445931194759</v>
      </c>
      <c r="AA56" s="5">
        <v>4.1697678477919355</v>
      </c>
      <c r="AB56" s="5">
        <v>4.2298693302319217</v>
      </c>
      <c r="AC56" s="5">
        <v>4.25563040076206</v>
      </c>
      <c r="AD56" s="5">
        <v>4.2279492925711617</v>
      </c>
      <c r="AE56" s="5">
        <v>4.2482260096823392</v>
      </c>
      <c r="AF56" s="5">
        <v>4.223608254263155</v>
      </c>
      <c r="AG56" s="5">
        <v>4.2117674372325959</v>
      </c>
      <c r="AH56" s="5">
        <v>4.2819192819192811</v>
      </c>
      <c r="AI56" s="5">
        <v>4.183707292197858</v>
      </c>
      <c r="AJ56" s="5">
        <v>4.2039987305617261</v>
      </c>
      <c r="AK56" s="5">
        <v>4.1763165279206804</v>
      </c>
      <c r="AL56" s="5">
        <v>4.1717434373452198</v>
      </c>
      <c r="AM56" s="5">
        <v>4.2596918489065612</v>
      </c>
      <c r="AN56" s="5">
        <v>4.1952337858220217</v>
      </c>
      <c r="AO56" s="5">
        <v>4.1354281459419209</v>
      </c>
      <c r="AP56" s="5">
        <v>4.0652075880107024</v>
      </c>
      <c r="AQ56" s="5">
        <v>3.9579475189959084</v>
      </c>
      <c r="AR56" s="5">
        <v>3.9485529566039461</v>
      </c>
      <c r="AS56" s="5">
        <v>3.909610184425607</v>
      </c>
      <c r="AT56" s="5">
        <v>3.8625216745107753</v>
      </c>
      <c r="AU56" s="5">
        <v>3.8375498915742163</v>
      </c>
      <c r="AV56" s="5">
        <v>3.8333178049007728</v>
      </c>
      <c r="AW56" s="5">
        <v>3.8579280531110083</v>
      </c>
      <c r="AX56" s="5">
        <v>3.8946788316698306</v>
      </c>
      <c r="AY56" s="5">
        <v>3.8827221082061811</v>
      </c>
      <c r="AZ56" s="5">
        <v>3.8442074877021408</v>
      </c>
      <c r="BA56" s="5">
        <v>3.8047364755049919</v>
      </c>
      <c r="BB56" s="5">
        <v>3.8113563957258454</v>
      </c>
      <c r="BC56" s="5">
        <v>3.8419326142555326</v>
      </c>
      <c r="BD56" s="5">
        <v>3.8352266521026754</v>
      </c>
      <c r="BE56" s="5">
        <v>3.862025213940556</v>
      </c>
      <c r="BF56" s="5">
        <v>3.834218004396547</v>
      </c>
      <c r="BG56" s="5">
        <v>3.8566866051370887</v>
      </c>
      <c r="BH56" s="5">
        <v>3.8053206294829245</v>
      </c>
      <c r="BI56" s="5">
        <v>3.7756684491978607</v>
      </c>
      <c r="BJ56" s="5">
        <v>3.7383237024863485</v>
      </c>
      <c r="BK56" s="5">
        <v>3.6811626482543565</v>
      </c>
      <c r="BL56" s="5">
        <v>3.6393920202659915</v>
      </c>
      <c r="BM56" s="5">
        <v>3.6072611028656238</v>
      </c>
      <c r="BN56" s="5">
        <v>3.6616052060737525</v>
      </c>
      <c r="BO56" s="5">
        <v>3.7458805906270065</v>
      </c>
      <c r="BP56" s="5">
        <v>3.7936557139904945</v>
      </c>
      <c r="BQ56" s="5">
        <v>3.8229950032806741</v>
      </c>
      <c r="BR56" s="5">
        <v>3.7912282379950257</v>
      </c>
      <c r="BS56" s="5">
        <v>3.8786024981972966</v>
      </c>
      <c r="BT56" s="5">
        <v>3.8949025386831</v>
      </c>
      <c r="BU56" s="5">
        <v>3.8672621290365479</v>
      </c>
      <c r="BV56" s="5">
        <v>3.7361759699733774</v>
      </c>
      <c r="BW56" s="5">
        <v>3.7565033672256698</v>
      </c>
      <c r="BX56" s="5">
        <v>3.715329109468497</v>
      </c>
      <c r="BY56" s="5">
        <v>3.6276116867674535</v>
      </c>
      <c r="BZ56" s="5">
        <v>3.6038234738631347</v>
      </c>
      <c r="CA56" s="5">
        <v>3.629940825910249</v>
      </c>
      <c r="CB56" s="5">
        <v>3.56</v>
      </c>
      <c r="CC56" s="5">
        <v>3.55</v>
      </c>
      <c r="CD56" s="6">
        <v>3.54</v>
      </c>
      <c r="CE56" s="6">
        <v>3.54</v>
      </c>
      <c r="CF56" s="6">
        <v>3.54</v>
      </c>
      <c r="CG56" s="4" t="s">
        <v>106</v>
      </c>
    </row>
    <row r="57" spans="1:94" s="3" customFormat="1" x14ac:dyDescent="0.3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F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4102.7000000000007</v>
      </c>
      <c r="CB57" s="3">
        <f t="shared" si="3"/>
        <v>4163.4000000000015</v>
      </c>
      <c r="CC57" s="3">
        <f t="shared" si="3"/>
        <v>4208.1000000000004</v>
      </c>
      <c r="CD57" s="3">
        <f t="shared" si="3"/>
        <v>4289.5</v>
      </c>
      <c r="CE57" s="3">
        <f t="shared" si="3"/>
        <v>4244</v>
      </c>
      <c r="CF57" s="3">
        <f t="shared" si="3"/>
        <v>4444.8999999999996</v>
      </c>
      <c r="CG57" s="3" t="s">
        <v>108</v>
      </c>
    </row>
    <row r="58" spans="1:94" s="3" customFormat="1" x14ac:dyDescent="0.3">
      <c r="B58" s="3" t="s">
        <v>145</v>
      </c>
      <c r="C58" s="14">
        <f>C57*100/C76</f>
        <v>1652.8433252432494</v>
      </c>
      <c r="D58" s="14">
        <f t="shared" ref="D58:BO58" si="4">D57*100/D76</f>
        <v>1720.5759254562981</v>
      </c>
      <c r="E58" s="14">
        <f t="shared" si="4"/>
        <v>1674.4883579358332</v>
      </c>
      <c r="F58" s="14">
        <f t="shared" si="4"/>
        <v>1797.1017017522124</v>
      </c>
      <c r="G58" s="14">
        <f t="shared" si="4"/>
        <v>1814.0325495769885</v>
      </c>
      <c r="H58" s="14">
        <f t="shared" si="4"/>
        <v>1798.896080527104</v>
      </c>
      <c r="I58" s="14">
        <f t="shared" si="4"/>
        <v>1885.6452452481669</v>
      </c>
      <c r="J58" s="14">
        <f t="shared" si="4"/>
        <v>1837.6385325804868</v>
      </c>
      <c r="K58" s="14">
        <f t="shared" si="4"/>
        <v>1808.8006871857385</v>
      </c>
      <c r="L58" s="14">
        <f t="shared" si="4"/>
        <v>1833.5026350961475</v>
      </c>
      <c r="M58" s="14">
        <f t="shared" si="4"/>
        <v>1743.5378004541797</v>
      </c>
      <c r="N58" s="14">
        <f t="shared" si="4"/>
        <v>1769.7029626160547</v>
      </c>
      <c r="O58" s="14">
        <f t="shared" si="4"/>
        <v>1703.2142543806733</v>
      </c>
      <c r="P58" s="14">
        <f t="shared" si="4"/>
        <v>1700.7639280062447</v>
      </c>
      <c r="Q58" s="14">
        <f t="shared" si="4"/>
        <v>1799.0592117885742</v>
      </c>
      <c r="R58" s="14">
        <f t="shared" si="4"/>
        <v>1630.3711076935774</v>
      </c>
      <c r="S58" s="14">
        <f t="shared" si="4"/>
        <v>1513.0353787031529</v>
      </c>
      <c r="T58" s="14">
        <f t="shared" si="4"/>
        <v>1478.74619247021</v>
      </c>
      <c r="U58" s="14">
        <f t="shared" si="4"/>
        <v>1516.3285546772452</v>
      </c>
      <c r="V58" s="14">
        <f t="shared" si="4"/>
        <v>1648.9401558730206</v>
      </c>
      <c r="W58" s="14">
        <f t="shared" si="4"/>
        <v>1739.9563888151608</v>
      </c>
      <c r="X58" s="14">
        <f t="shared" si="4"/>
        <v>1761.960421115951</v>
      </c>
      <c r="Y58" s="14">
        <f t="shared" si="4"/>
        <v>1860.1942437912212</v>
      </c>
      <c r="Z58" s="14">
        <f t="shared" si="4"/>
        <v>1810.5531839322609</v>
      </c>
      <c r="AA58" s="14">
        <f t="shared" si="4"/>
        <v>1751.4752498448286</v>
      </c>
      <c r="AB58" s="14">
        <f t="shared" si="4"/>
        <v>1870.95141624193</v>
      </c>
      <c r="AC58" s="14">
        <f t="shared" si="4"/>
        <v>1878.6432485694345</v>
      </c>
      <c r="AD58" s="14">
        <f t="shared" si="4"/>
        <v>1919.8715046987288</v>
      </c>
      <c r="AE58" s="14">
        <f t="shared" si="4"/>
        <v>1958.1069084509681</v>
      </c>
      <c r="AF58" s="14">
        <f t="shared" si="4"/>
        <v>1975.9477220343579</v>
      </c>
      <c r="AG58" s="14">
        <f t="shared" si="4"/>
        <v>1914.0909012552299</v>
      </c>
      <c r="AH58" s="14">
        <f t="shared" si="4"/>
        <v>1948.2471519503206</v>
      </c>
      <c r="AI58" s="14">
        <f t="shared" si="4"/>
        <v>2023.8237700537961</v>
      </c>
      <c r="AJ58" s="14">
        <f t="shared" si="4"/>
        <v>2014.3383072613592</v>
      </c>
      <c r="AK58" s="14">
        <f t="shared" si="4"/>
        <v>1984.5097470156963</v>
      </c>
      <c r="AL58" s="14">
        <f t="shared" si="4"/>
        <v>1985.6719167999997</v>
      </c>
      <c r="AM58" s="14">
        <f t="shared" si="4"/>
        <v>1934.9056565103167</v>
      </c>
      <c r="AN58" s="14">
        <f t="shared" si="4"/>
        <v>2033.9265046286475</v>
      </c>
      <c r="AO58" s="14">
        <f t="shared" si="4"/>
        <v>2121.0700741546248</v>
      </c>
      <c r="AP58" s="14">
        <f t="shared" si="4"/>
        <v>2132.7559754410258</v>
      </c>
      <c r="AQ58" s="14">
        <f t="shared" si="4"/>
        <v>2094.4070346818917</v>
      </c>
      <c r="AR58" s="14">
        <f t="shared" si="4"/>
        <v>2058.3551672345579</v>
      </c>
      <c r="AS58" s="14">
        <f t="shared" si="4"/>
        <v>2089.1129382511899</v>
      </c>
      <c r="AT58" s="14">
        <f t="shared" si="4"/>
        <v>2054.4615527089359</v>
      </c>
      <c r="AU58" s="14">
        <f t="shared" si="4"/>
        <v>2074.5642459601436</v>
      </c>
      <c r="AV58" s="14">
        <f t="shared" si="4"/>
        <v>1981.4334476038348</v>
      </c>
      <c r="AW58" s="14">
        <f t="shared" si="4"/>
        <v>2007.1581125622556</v>
      </c>
      <c r="AX58" s="14">
        <f t="shared" si="4"/>
        <v>2000.791426225451</v>
      </c>
      <c r="AY58" s="14">
        <f t="shared" si="4"/>
        <v>2033.5911832370962</v>
      </c>
      <c r="AZ58" s="14">
        <f t="shared" si="4"/>
        <v>2054.7198797702627</v>
      </c>
      <c r="BA58" s="14">
        <f t="shared" si="4"/>
        <v>2022.0987112759067</v>
      </c>
      <c r="BB58" s="14">
        <f t="shared" si="4"/>
        <v>2060.8721769057156</v>
      </c>
      <c r="BC58" s="14">
        <f t="shared" si="4"/>
        <v>2089.0389625212415</v>
      </c>
      <c r="BD58" s="14">
        <f t="shared" si="4"/>
        <v>2127.6404330135642</v>
      </c>
      <c r="BE58" s="14">
        <f t="shared" si="4"/>
        <v>2162.7659059830039</v>
      </c>
      <c r="BF58" s="14">
        <f t="shared" si="4"/>
        <v>2182.5962771739132</v>
      </c>
      <c r="BG58" s="14">
        <f t="shared" si="4"/>
        <v>2125.2222520092128</v>
      </c>
      <c r="BH58" s="14">
        <f t="shared" si="4"/>
        <v>2132.520375311221</v>
      </c>
      <c r="BI58" s="14">
        <f t="shared" si="4"/>
        <v>2201.2102059354602</v>
      </c>
      <c r="BJ58" s="14">
        <f t="shared" si="4"/>
        <v>2200.311812892518</v>
      </c>
      <c r="BK58" s="14">
        <f t="shared" si="4"/>
        <v>2034.3542315598631</v>
      </c>
      <c r="BL58" s="14">
        <f t="shared" si="4"/>
        <v>1444.8718639006313</v>
      </c>
      <c r="BM58" s="14">
        <f t="shared" si="4"/>
        <v>1871.1020900123312</v>
      </c>
      <c r="BN58" s="14">
        <f t="shared" si="4"/>
        <v>2049.1914807464645</v>
      </c>
      <c r="BO58" s="14">
        <f t="shared" si="4"/>
        <v>2241.0932115988167</v>
      </c>
      <c r="BP58" s="14">
        <f t="shared" ref="BP58:CF58" si="5">BP57*100/BP76</f>
        <v>2327.487507328517</v>
      </c>
      <c r="BQ58" s="14">
        <f t="shared" si="5"/>
        <v>2342.9324326347305</v>
      </c>
      <c r="BR58" s="14">
        <f t="shared" si="5"/>
        <v>2391.9346651158717</v>
      </c>
      <c r="BS58" s="14">
        <f t="shared" si="5"/>
        <v>2464.5678503077388</v>
      </c>
      <c r="BT58" s="14">
        <f t="shared" si="5"/>
        <v>2550.4701730664729</v>
      </c>
      <c r="BU58" s="14">
        <f t="shared" si="5"/>
        <v>2547.0725944529941</v>
      </c>
      <c r="BV58" s="14">
        <f t="shared" si="5"/>
        <v>2519.8451843351986</v>
      </c>
      <c r="BW58" s="14">
        <f t="shared" si="5"/>
        <v>2461.8275284681449</v>
      </c>
      <c r="BX58" s="14">
        <f t="shared" si="5"/>
        <v>2440.5789778069989</v>
      </c>
      <c r="BY58" s="14">
        <f t="shared" si="5"/>
        <v>2472.7994705493056</v>
      </c>
      <c r="BZ58" s="14">
        <f t="shared" si="5"/>
        <v>2543.5494433529798</v>
      </c>
      <c r="CA58" s="14">
        <f t="shared" si="5"/>
        <v>2662.5348822116948</v>
      </c>
      <c r="CB58" s="14">
        <f t="shared" si="5"/>
        <v>2693.0142302716695</v>
      </c>
      <c r="CC58" s="14">
        <f t="shared" si="5"/>
        <v>2720.1680672268913</v>
      </c>
      <c r="CD58" s="14">
        <f t="shared" si="5"/>
        <v>2772.7860374919201</v>
      </c>
      <c r="CE58" s="14">
        <f t="shared" si="5"/>
        <v>2725.5796031083423</v>
      </c>
      <c r="CF58" s="14">
        <f t="shared" si="5"/>
        <v>2787.6450297899028</v>
      </c>
      <c r="CG58" s="3" t="s">
        <v>146</v>
      </c>
    </row>
    <row r="59" spans="1:94" s="3" customFormat="1" x14ac:dyDescent="0.3">
      <c r="B59" s="3" t="s">
        <v>109</v>
      </c>
      <c r="C59" s="14">
        <f>(C24*C56)/2+C24/2</f>
        <v>15952.451502472424</v>
      </c>
      <c r="D59" s="3">
        <f t="shared" ref="D59:BO59" si="6">(D24*D56)/2+D24/2</f>
        <v>16443.137658812444</v>
      </c>
      <c r="E59" s="3">
        <f t="shared" si="6"/>
        <v>16480.887442269632</v>
      </c>
      <c r="F59" s="3">
        <f t="shared" si="6"/>
        <v>17229.104932735427</v>
      </c>
      <c r="G59" s="3">
        <f t="shared" si="6"/>
        <v>17214.872624529089</v>
      </c>
      <c r="H59" s="3">
        <f t="shared" si="6"/>
        <v>17315.030136228477</v>
      </c>
      <c r="I59" s="3">
        <f t="shared" si="6"/>
        <v>17783.255034950515</v>
      </c>
      <c r="J59" s="3">
        <f t="shared" si="6"/>
        <v>17612.323460652526</v>
      </c>
      <c r="K59" s="3">
        <f t="shared" si="6"/>
        <v>17953.194573353296</v>
      </c>
      <c r="L59" s="3">
        <f t="shared" si="6"/>
        <v>18175.400310364184</v>
      </c>
      <c r="M59" s="3">
        <f t="shared" si="6"/>
        <v>18122.912551805803</v>
      </c>
      <c r="N59" s="3">
        <f t="shared" si="6"/>
        <v>18514.838829058157</v>
      </c>
      <c r="O59" s="3">
        <f t="shared" si="6"/>
        <v>19177.266985966442</v>
      </c>
      <c r="P59" s="3">
        <f t="shared" si="6"/>
        <v>19383.882740883924</v>
      </c>
      <c r="Q59" s="3">
        <f t="shared" si="6"/>
        <v>19584.126007036928</v>
      </c>
      <c r="R59" s="3">
        <f t="shared" si="6"/>
        <v>17888.467986099047</v>
      </c>
      <c r="S59" s="3">
        <f t="shared" si="6"/>
        <v>16264.0594082139</v>
      </c>
      <c r="T59" s="3">
        <f t="shared" si="6"/>
        <v>16095.602531934306</v>
      </c>
      <c r="U59" s="3">
        <f t="shared" si="6"/>
        <v>16395.587772958705</v>
      </c>
      <c r="V59" s="3">
        <f t="shared" si="6"/>
        <v>16882.559129120273</v>
      </c>
      <c r="W59" s="3">
        <f t="shared" si="6"/>
        <v>17490.380784097182</v>
      </c>
      <c r="X59" s="3">
        <f t="shared" si="6"/>
        <v>17979.320820602356</v>
      </c>
      <c r="Y59" s="3">
        <f t="shared" si="6"/>
        <v>18457.8431380978</v>
      </c>
      <c r="Z59" s="3">
        <f t="shared" si="6"/>
        <v>18610.159783795203</v>
      </c>
      <c r="AA59" s="3">
        <f t="shared" si="6"/>
        <v>19323.558261476697</v>
      </c>
      <c r="AB59" s="3">
        <f t="shared" si="6"/>
        <v>20008.95707053431</v>
      </c>
      <c r="AC59" s="3">
        <f t="shared" si="6"/>
        <v>20334.559583588485</v>
      </c>
      <c r="AD59" s="3">
        <f t="shared" si="6"/>
        <v>20333.324581061646</v>
      </c>
      <c r="AE59" s="3">
        <f t="shared" si="6"/>
        <v>21024.655806087936</v>
      </c>
      <c r="AF59" s="3">
        <f t="shared" si="6"/>
        <v>21178.33612567182</v>
      </c>
      <c r="AG59" s="3">
        <f t="shared" si="6"/>
        <v>21050.849855726177</v>
      </c>
      <c r="AH59" s="3">
        <f t="shared" si="6"/>
        <v>21774.184047784045</v>
      </c>
      <c r="AI59" s="3">
        <f t="shared" si="6"/>
        <v>21632.388086435487</v>
      </c>
      <c r="AJ59" s="3">
        <f t="shared" si="6"/>
        <v>21847.687670580766</v>
      </c>
      <c r="AK59" s="3">
        <f t="shared" si="6"/>
        <v>21781.163502011033</v>
      </c>
      <c r="AL59" s="3">
        <f t="shared" si="6"/>
        <v>22012.233005200593</v>
      </c>
      <c r="AM59" s="3">
        <f t="shared" si="6"/>
        <v>22522.263481610342</v>
      </c>
      <c r="AN59" s="3">
        <f t="shared" si="6"/>
        <v>22779.281819004522</v>
      </c>
      <c r="AO59" s="3">
        <f t="shared" si="6"/>
        <v>23046.004119136262</v>
      </c>
      <c r="AP59" s="3">
        <f t="shared" si="6"/>
        <v>23041.882578240085</v>
      </c>
      <c r="AQ59" s="3">
        <f t="shared" si="6"/>
        <v>22622.618734426425</v>
      </c>
      <c r="AR59" s="3">
        <f t="shared" si="6"/>
        <v>22699.754694885793</v>
      </c>
      <c r="AS59" s="3">
        <f t="shared" si="6"/>
        <v>22801.702579527846</v>
      </c>
      <c r="AT59" s="3">
        <f t="shared" si="6"/>
        <v>22612.427669061188</v>
      </c>
      <c r="AU59" s="3">
        <f t="shared" si="6"/>
        <v>22515.166582859296</v>
      </c>
      <c r="AV59" s="3">
        <f t="shared" si="6"/>
        <v>22389.861399422341</v>
      </c>
      <c r="AW59" s="3">
        <f t="shared" si="6"/>
        <v>22726.844810869228</v>
      </c>
      <c r="AX59" s="3">
        <f t="shared" si="6"/>
        <v>23141.307314310208</v>
      </c>
      <c r="AY59" s="3">
        <f t="shared" si="6"/>
        <v>23465.630043722675</v>
      </c>
      <c r="AZ59" s="3">
        <f t="shared" si="6"/>
        <v>23531.706713010688</v>
      </c>
      <c r="BA59" s="3">
        <f t="shared" si="6"/>
        <v>23518.944810773159</v>
      </c>
      <c r="BB59" s="3">
        <f t="shared" si="6"/>
        <v>23981.48425103612</v>
      </c>
      <c r="BC59" s="3">
        <f t="shared" si="6"/>
        <v>24505.02096074725</v>
      </c>
      <c r="BD59" s="3">
        <f t="shared" si="6"/>
        <v>24848.713287820858</v>
      </c>
      <c r="BE59" s="3">
        <f t="shared" si="6"/>
        <v>25346.223642793513</v>
      </c>
      <c r="BF59" s="3">
        <f t="shared" si="6"/>
        <v>25439.588826336389</v>
      </c>
      <c r="BG59" s="3">
        <f t="shared" si="6"/>
        <v>25833.930224375461</v>
      </c>
      <c r="BH59" s="3">
        <f t="shared" si="6"/>
        <v>25765.888949255968</v>
      </c>
      <c r="BI59" s="3">
        <f t="shared" si="6"/>
        <v>25972.472860962567</v>
      </c>
      <c r="BJ59" s="3">
        <f t="shared" si="6"/>
        <v>25976.675117955783</v>
      </c>
      <c r="BK59" s="3">
        <f t="shared" si="6"/>
        <v>25304.492811403754</v>
      </c>
      <c r="BL59" s="3">
        <f t="shared" si="6"/>
        <v>22223.847625079165</v>
      </c>
      <c r="BM59" s="3">
        <f t="shared" si="6"/>
        <v>24287.176903756135</v>
      </c>
      <c r="BN59" s="3">
        <f t="shared" si="6"/>
        <v>25791.496203904553</v>
      </c>
      <c r="BO59" s="3">
        <f t="shared" si="6"/>
        <v>27127.928044083033</v>
      </c>
      <c r="BP59" s="3">
        <f t="shared" ref="BP59:CF59" si="7">(BP24*BP56)/2+BP24/2</f>
        <v>28401.451374250883</v>
      </c>
      <c r="BQ59" s="3">
        <f t="shared" si="7"/>
        <v>29318.022025942562</v>
      </c>
      <c r="BR59" s="3">
        <f t="shared" si="7"/>
        <v>30050.823070116701</v>
      </c>
      <c r="BS59" s="3">
        <f t="shared" si="7"/>
        <v>31428.68908376171</v>
      </c>
      <c r="BT59" s="3">
        <f t="shared" si="7"/>
        <v>32429.708299283273</v>
      </c>
      <c r="BU59" s="3">
        <f t="shared" si="7"/>
        <v>32895.877825306416</v>
      </c>
      <c r="BV59" s="3">
        <f t="shared" si="7"/>
        <v>32090.907519748613</v>
      </c>
      <c r="BW59" s="3">
        <f t="shared" si="7"/>
        <v>32565.875954047275</v>
      </c>
      <c r="BX59" s="3">
        <f t="shared" si="7"/>
        <v>32633.142401443154</v>
      </c>
      <c r="BY59" s="3">
        <f t="shared" si="7"/>
        <v>32489.536130456938</v>
      </c>
      <c r="BZ59" s="3">
        <f t="shared" si="7"/>
        <v>32927.466249763907</v>
      </c>
      <c r="CA59" s="3">
        <f t="shared" si="7"/>
        <v>34103.912626613594</v>
      </c>
      <c r="CB59" s="3">
        <f t="shared" si="7"/>
        <v>34092.383999999998</v>
      </c>
      <c r="CC59" s="3">
        <f t="shared" si="7"/>
        <v>34207.582499999997</v>
      </c>
      <c r="CD59" s="3">
        <f t="shared" si="7"/>
        <v>34528.062000000005</v>
      </c>
      <c r="CE59" s="3">
        <f t="shared" si="7"/>
        <v>34809.542000000001</v>
      </c>
      <c r="CF59" s="3">
        <f t="shared" si="7"/>
        <v>35555.01</v>
      </c>
      <c r="CG59" s="3" t="s">
        <v>109</v>
      </c>
    </row>
    <row r="60" spans="1:94" s="3" customFormat="1" x14ac:dyDescent="0.3">
      <c r="B60" s="3" t="s">
        <v>132</v>
      </c>
      <c r="C60" s="14">
        <f>C27/C56</f>
        <v>969.72463948046982</v>
      </c>
      <c r="D60" s="14">
        <f t="shared" ref="D60:BO60" si="8">D27/D56</f>
        <v>966.85238611815089</v>
      </c>
      <c r="E60" s="14">
        <f t="shared" si="8"/>
        <v>987.23377970473621</v>
      </c>
      <c r="F60" s="14">
        <f t="shared" si="8"/>
        <v>979.56270047014368</v>
      </c>
      <c r="G60" s="14">
        <f t="shared" si="8"/>
        <v>1026.8369157403836</v>
      </c>
      <c r="H60" s="14">
        <f t="shared" si="8"/>
        <v>1030.8943576117535</v>
      </c>
      <c r="I60" s="14">
        <f t="shared" si="8"/>
        <v>1027.6167255615121</v>
      </c>
      <c r="J60" s="14">
        <f t="shared" si="8"/>
        <v>1063.915957363293</v>
      </c>
      <c r="K60" s="14">
        <f t="shared" si="8"/>
        <v>1078.0975735054881</v>
      </c>
      <c r="L60" s="14">
        <f t="shared" si="8"/>
        <v>1076.9212447755017</v>
      </c>
      <c r="M60" s="14">
        <f t="shared" si="8"/>
        <v>1071.076812021214</v>
      </c>
      <c r="N60" s="14">
        <f t="shared" si="8"/>
        <v>1067.0262891226271</v>
      </c>
      <c r="O60" s="14">
        <f t="shared" si="8"/>
        <v>1028.4586528252919</v>
      </c>
      <c r="P60" s="14">
        <f t="shared" si="8"/>
        <v>1013.7201576910503</v>
      </c>
      <c r="Q60" s="14">
        <f t="shared" si="8"/>
        <v>1024.5228930254805</v>
      </c>
      <c r="R60" s="14">
        <f t="shared" si="8"/>
        <v>1107.7355767951979</v>
      </c>
      <c r="S60" s="14">
        <f t="shared" si="8"/>
        <v>1099.3316205533599</v>
      </c>
      <c r="T60" s="14">
        <f t="shared" si="8"/>
        <v>1105.4694400000001</v>
      </c>
      <c r="U60" s="14">
        <f t="shared" si="8"/>
        <v>1079.9949646528601</v>
      </c>
      <c r="V60" s="14">
        <f t="shared" si="8"/>
        <v>1079.738637773298</v>
      </c>
      <c r="W60" s="14">
        <f t="shared" si="8"/>
        <v>1042.5693446088794</v>
      </c>
      <c r="X60" s="14">
        <f t="shared" si="8"/>
        <v>1046.2174596198222</v>
      </c>
      <c r="Y60" s="14">
        <f t="shared" si="8"/>
        <v>1052.2303267868206</v>
      </c>
      <c r="Z60" s="14">
        <f t="shared" si="8"/>
        <v>1050.1324188653834</v>
      </c>
      <c r="AA60" s="14">
        <f t="shared" si="8"/>
        <v>1041.976474134106</v>
      </c>
      <c r="AB60" s="14">
        <f t="shared" si="8"/>
        <v>1030.5992123309827</v>
      </c>
      <c r="AC60" s="14">
        <f t="shared" si="8"/>
        <v>1034.8878039811336</v>
      </c>
      <c r="AD60" s="14">
        <f t="shared" si="8"/>
        <v>1036.6018361905965</v>
      </c>
      <c r="AE60" s="14">
        <f t="shared" si="8"/>
        <v>1069.2463135546918</v>
      </c>
      <c r="AF60" s="14">
        <f t="shared" si="8"/>
        <v>1086.8668976026643</v>
      </c>
      <c r="AG60" s="14">
        <f t="shared" si="8"/>
        <v>1091.2995716164392</v>
      </c>
      <c r="AH60" s="14">
        <f t="shared" si="8"/>
        <v>1098.6194952024971</v>
      </c>
      <c r="AI60" s="14">
        <f t="shared" si="8"/>
        <v>1126.273821494957</v>
      </c>
      <c r="AJ60" s="14">
        <f t="shared" si="8"/>
        <v>1132.2315502611953</v>
      </c>
      <c r="AK60" s="14">
        <f t="shared" si="8"/>
        <v>1144.6929292929294</v>
      </c>
      <c r="AL60" s="14">
        <f t="shared" si="8"/>
        <v>1160.8096405568256</v>
      </c>
      <c r="AM60" s="14">
        <f t="shared" si="8"/>
        <v>1159.4500670906014</v>
      </c>
      <c r="AN60" s="14">
        <f t="shared" si="8"/>
        <v>1188.8729578923146</v>
      </c>
      <c r="AO60" s="14">
        <f t="shared" si="8"/>
        <v>1222.7270844886818</v>
      </c>
      <c r="AP60" s="14">
        <f t="shared" si="8"/>
        <v>1266.5035889395879</v>
      </c>
      <c r="AQ60" s="14">
        <f t="shared" si="8"/>
        <v>1319.0927810292162</v>
      </c>
      <c r="AR60" s="14">
        <f t="shared" si="8"/>
        <v>1336.9454729411402</v>
      </c>
      <c r="AS60" s="14">
        <f t="shared" si="8"/>
        <v>1364.7652191145269</v>
      </c>
      <c r="AT60" s="14">
        <f t="shared" si="8"/>
        <v>1392.8206631180658</v>
      </c>
      <c r="AU60" s="14">
        <f t="shared" si="8"/>
        <v>1401.1023053551396</v>
      </c>
      <c r="AV60" s="14">
        <f t="shared" si="8"/>
        <v>1411.6491967041784</v>
      </c>
      <c r="AW60" s="14">
        <f t="shared" si="8"/>
        <v>1416.5634829796941</v>
      </c>
      <c r="AX60" s="14">
        <f t="shared" si="8"/>
        <v>1422.6076756178857</v>
      </c>
      <c r="AY60" s="14">
        <f t="shared" si="8"/>
        <v>1448.1077561838808</v>
      </c>
      <c r="AZ60" s="14">
        <f t="shared" si="8"/>
        <v>1477.9119020435687</v>
      </c>
      <c r="BA60" s="14">
        <f t="shared" si="8"/>
        <v>1512.9825776530176</v>
      </c>
      <c r="BB60" s="14">
        <f t="shared" si="8"/>
        <v>1534.8603994526018</v>
      </c>
      <c r="BC60" s="14">
        <f t="shared" si="8"/>
        <v>1547.8928438083383</v>
      </c>
      <c r="BD60" s="14">
        <f t="shared" si="8"/>
        <v>1564.8879569371861</v>
      </c>
      <c r="BE60" s="14">
        <f t="shared" si="8"/>
        <v>1577.0741159365584</v>
      </c>
      <c r="BF60" s="14">
        <f t="shared" si="8"/>
        <v>1603.6907637878958</v>
      </c>
      <c r="BG60" s="14">
        <f t="shared" si="8"/>
        <v>1628.9111984448357</v>
      </c>
      <c r="BH60" s="14">
        <f t="shared" si="8"/>
        <v>1661.6996609978762</v>
      </c>
      <c r="BI60" s="14">
        <f t="shared" si="8"/>
        <v>1681.2916932228597</v>
      </c>
      <c r="BJ60" s="14">
        <f t="shared" si="8"/>
        <v>1717.7752680242784</v>
      </c>
      <c r="BK60" s="14">
        <f t="shared" si="8"/>
        <v>1756.9720813795193</v>
      </c>
      <c r="BL60" s="14">
        <f t="shared" si="8"/>
        <v>1645.2748059722269</v>
      </c>
      <c r="BM60" s="14">
        <f t="shared" si="8"/>
        <v>1755.1266236232434</v>
      </c>
      <c r="BN60" s="14">
        <f t="shared" si="8"/>
        <v>1805.0553317535546</v>
      </c>
      <c r="BO60" s="14">
        <f t="shared" si="8"/>
        <v>1780.3824330886343</v>
      </c>
      <c r="BP60" s="14">
        <f t="shared" ref="BP60:CF60" si="9">BP27/BP56</f>
        <v>1813.1060166144625</v>
      </c>
      <c r="BQ60" s="14">
        <f t="shared" si="9"/>
        <v>1856.2409822430523</v>
      </c>
      <c r="BR60" s="14">
        <f t="shared" si="9"/>
        <v>1927.4756203716554</v>
      </c>
      <c r="BS60" s="14">
        <f t="shared" si="9"/>
        <v>1910.533498455726</v>
      </c>
      <c r="BT60" s="14">
        <f t="shared" si="9"/>
        <v>1925.6707775121674</v>
      </c>
      <c r="BU60" s="14">
        <f t="shared" si="9"/>
        <v>1988.5385948523385</v>
      </c>
      <c r="BV60" s="14">
        <f t="shared" si="9"/>
        <v>2066.3373625988529</v>
      </c>
      <c r="BW60" s="14">
        <f t="shared" si="9"/>
        <v>2102.3007909167604</v>
      </c>
      <c r="BX60" s="14">
        <f t="shared" si="9"/>
        <v>2157.9784088486772</v>
      </c>
      <c r="BY60" s="14">
        <f t="shared" si="9"/>
        <v>2240.5374945857675</v>
      </c>
      <c r="BZ60" s="14">
        <f t="shared" si="9"/>
        <v>2278.3024916585637</v>
      </c>
      <c r="CA60" s="14">
        <f t="shared" si="9"/>
        <v>2313.2608498912255</v>
      </c>
      <c r="CB60" s="14">
        <f t="shared" si="9"/>
        <v>2393.76404494382</v>
      </c>
      <c r="CC60" s="14">
        <f t="shared" si="9"/>
        <v>2399.2676056338028</v>
      </c>
      <c r="CD60" s="14">
        <f t="shared" si="9"/>
        <v>2424.4915254237289</v>
      </c>
      <c r="CE60" s="14">
        <f t="shared" si="9"/>
        <v>2465.8474576271187</v>
      </c>
      <c r="CF60" s="14">
        <f t="shared" si="9"/>
        <v>2494.1242937853108</v>
      </c>
      <c r="CG60" s="3" t="s">
        <v>132</v>
      </c>
    </row>
    <row r="61" spans="1:94" s="3" customFormat="1" x14ac:dyDescent="0.3">
      <c r="B61" s="3" t="s">
        <v>139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G61" s="3" t="s">
        <v>139</v>
      </c>
    </row>
    <row r="62" spans="1:94" s="3" customFormat="1" x14ac:dyDescent="0.3">
      <c r="B62" s="3" t="s">
        <v>141</v>
      </c>
      <c r="C62" s="6">
        <f>C61*0.75</f>
        <v>1153.296</v>
      </c>
      <c r="D62" s="6">
        <f t="shared" ref="D62:BO62" si="10">D61*0.75</f>
        <v>1160.9925000000001</v>
      </c>
      <c r="E62" s="6">
        <f t="shared" si="10"/>
        <v>1187.71425</v>
      </c>
      <c r="F62" s="6">
        <f t="shared" si="10"/>
        <v>1214.0152499999999</v>
      </c>
      <c r="G62" s="6">
        <f t="shared" si="10"/>
        <v>1229.4195</v>
      </c>
      <c r="H62" s="6">
        <f t="shared" si="10"/>
        <v>1263.9389999999999</v>
      </c>
      <c r="I62" s="6">
        <f t="shared" si="10"/>
        <v>1281.8685</v>
      </c>
      <c r="J62" s="6">
        <f t="shared" si="10"/>
        <v>1290.02025</v>
      </c>
      <c r="K62" s="6">
        <f t="shared" si="10"/>
        <v>1313.0550000000001</v>
      </c>
      <c r="L62" s="6">
        <f t="shared" si="10"/>
        <v>1340.7607499999999</v>
      </c>
      <c r="M62" s="6">
        <f t="shared" si="10"/>
        <v>1353.9</v>
      </c>
      <c r="N62" s="6">
        <f t="shared" si="10"/>
        <v>1391.9159999999999</v>
      </c>
      <c r="O62" s="6">
        <f t="shared" si="10"/>
        <v>1439.8605</v>
      </c>
      <c r="P62" s="6">
        <f t="shared" si="10"/>
        <v>1507.7384999999999</v>
      </c>
      <c r="Q62" s="6">
        <f t="shared" si="10"/>
        <v>1486.0919999999999</v>
      </c>
      <c r="R62" s="6">
        <f t="shared" si="10"/>
        <v>1354.4715000000001</v>
      </c>
      <c r="S62" s="6">
        <f t="shared" si="10"/>
        <v>1303.62075</v>
      </c>
      <c r="T62" s="6">
        <f t="shared" si="10"/>
        <v>1280.8702499999999</v>
      </c>
      <c r="U62" s="6">
        <f t="shared" si="10"/>
        <v>1259.94975</v>
      </c>
      <c r="V62" s="6">
        <f t="shared" si="10"/>
        <v>1276.57725</v>
      </c>
      <c r="W62" s="6">
        <f t="shared" si="10"/>
        <v>1303.04925</v>
      </c>
      <c r="X62" s="6">
        <f t="shared" si="10"/>
        <v>1311.5137500000001</v>
      </c>
      <c r="Y62" s="6">
        <f t="shared" si="10"/>
        <v>1348.65</v>
      </c>
      <c r="Z62" s="6">
        <f t="shared" si="10"/>
        <v>1395.2954999999999</v>
      </c>
      <c r="AA62" s="6">
        <f t="shared" si="10"/>
        <v>1454.0572499999998</v>
      </c>
      <c r="AB62" s="6">
        <f t="shared" si="10"/>
        <v>1490.53575</v>
      </c>
      <c r="AC62" s="6">
        <f t="shared" si="10"/>
        <v>1491.53925</v>
      </c>
      <c r="AD62" s="6">
        <f t="shared" si="10"/>
        <v>1500.6157499999999</v>
      </c>
      <c r="AE62" s="6">
        <f t="shared" si="10"/>
        <v>1528.96875</v>
      </c>
      <c r="AF62" s="6">
        <f t="shared" si="10"/>
        <v>1529.32125</v>
      </c>
      <c r="AG62" s="6">
        <f t="shared" si="10"/>
        <v>1567.3402499999997</v>
      </c>
      <c r="AH62" s="6">
        <f t="shared" si="10"/>
        <v>1574.43525</v>
      </c>
      <c r="AI62" s="6">
        <f t="shared" si="10"/>
        <v>1606.3049999999998</v>
      </c>
      <c r="AJ62" s="6">
        <f t="shared" si="10"/>
        <v>1613.7945</v>
      </c>
      <c r="AK62" s="6">
        <f t="shared" si="10"/>
        <v>1632.10275</v>
      </c>
      <c r="AL62" s="6">
        <f t="shared" si="10"/>
        <v>1653.6615000000002</v>
      </c>
      <c r="AM62" s="6">
        <f t="shared" si="10"/>
        <v>1695.057</v>
      </c>
      <c r="AN62" s="6">
        <f t="shared" si="10"/>
        <v>1716.6044999999999</v>
      </c>
      <c r="AO62" s="6">
        <f t="shared" si="10"/>
        <v>1719.7350000000001</v>
      </c>
      <c r="AP62" s="6">
        <f t="shared" si="10"/>
        <v>1694.8785000000003</v>
      </c>
      <c r="AQ62" s="6">
        <f t="shared" si="10"/>
        <v>1688.5282500000001</v>
      </c>
      <c r="AR62" s="6">
        <f t="shared" si="10"/>
        <v>1718.3145</v>
      </c>
      <c r="AS62" s="6">
        <f t="shared" si="10"/>
        <v>1712.5920000000001</v>
      </c>
      <c r="AT62" s="6">
        <f t="shared" si="10"/>
        <v>1702.8607500000003</v>
      </c>
      <c r="AU62" s="6">
        <f t="shared" si="10"/>
        <v>1705.77</v>
      </c>
      <c r="AV62" s="6">
        <f t="shared" si="10"/>
        <v>1739.99775</v>
      </c>
      <c r="AW62" s="6">
        <f t="shared" si="10"/>
        <v>1739.4052499999998</v>
      </c>
      <c r="AX62" s="6">
        <f t="shared" si="10"/>
        <v>1767.9097500000003</v>
      </c>
      <c r="AY62" s="6">
        <f t="shared" si="10"/>
        <v>1788.9269999999999</v>
      </c>
      <c r="AZ62" s="6">
        <f t="shared" si="10"/>
        <v>1791.9045000000001</v>
      </c>
      <c r="BA62" s="6">
        <f t="shared" si="10"/>
        <v>1804.57125</v>
      </c>
      <c r="BB62" s="6">
        <f t="shared" si="10"/>
        <v>1838.6085</v>
      </c>
      <c r="BC62" s="6">
        <f t="shared" si="10"/>
        <v>1874.6879999999999</v>
      </c>
      <c r="BD62" s="6">
        <f t="shared" si="10"/>
        <v>1892.7809999999999</v>
      </c>
      <c r="BE62" s="6">
        <f t="shared" si="10"/>
        <v>1917.17175</v>
      </c>
      <c r="BF62" s="6">
        <f t="shared" si="10"/>
        <v>1934.6332499999999</v>
      </c>
      <c r="BG62" s="6">
        <f t="shared" si="10"/>
        <v>1961.3932499999999</v>
      </c>
      <c r="BH62" s="6">
        <f t="shared" si="10"/>
        <v>1964.3025000000002</v>
      </c>
      <c r="BI62" s="6">
        <f t="shared" si="10"/>
        <v>1964.7705000000001</v>
      </c>
      <c r="BJ62" s="6">
        <f t="shared" si="10"/>
        <v>1982.0167499999998</v>
      </c>
      <c r="BK62" s="6">
        <f t="shared" si="10"/>
        <v>1939.0139999999999</v>
      </c>
      <c r="BL62" s="6">
        <f t="shared" si="10"/>
        <v>1874.17875</v>
      </c>
      <c r="BM62" s="6">
        <f t="shared" si="10"/>
        <v>1936.53</v>
      </c>
      <c r="BN62" s="6">
        <f t="shared" si="10"/>
        <v>2004.8310000000001</v>
      </c>
      <c r="BO62" s="6">
        <f t="shared" si="10"/>
        <v>2102.4944999999998</v>
      </c>
      <c r="BP62" s="6">
        <f t="shared" ref="BP62:BY62" si="11">BP61*0.75</f>
        <v>2178.2242500000002</v>
      </c>
      <c r="BQ62" s="6">
        <f t="shared" si="11"/>
        <v>2248.2375000000002</v>
      </c>
      <c r="BR62" s="6">
        <f t="shared" si="11"/>
        <v>2370.5902499999997</v>
      </c>
      <c r="BS62" s="6">
        <f t="shared" si="11"/>
        <v>2522.3579999999997</v>
      </c>
      <c r="BT62" s="6">
        <f t="shared" si="11"/>
        <v>2643.7282500000001</v>
      </c>
      <c r="BU62" s="6">
        <f t="shared" si="11"/>
        <v>2631.58725</v>
      </c>
      <c r="BV62" s="6">
        <f t="shared" si="11"/>
        <v>2618.7255</v>
      </c>
      <c r="BW62" s="6">
        <f t="shared" si="11"/>
        <v>2605.5630000000001</v>
      </c>
      <c r="BX62" s="6">
        <f t="shared" si="11"/>
        <v>2575.78125</v>
      </c>
      <c r="BY62" s="6">
        <f t="shared" si="11"/>
        <v>2607.0149999999999</v>
      </c>
      <c r="BZ62" s="3">
        <v>2610.9</v>
      </c>
      <c r="CA62" s="3">
        <v>2635.8</v>
      </c>
      <c r="CB62" s="3">
        <v>2724.9</v>
      </c>
      <c r="CC62" s="3">
        <v>2798.8</v>
      </c>
      <c r="CD62" s="3">
        <v>2817</v>
      </c>
      <c r="CE62" s="3">
        <v>2962</v>
      </c>
      <c r="CF62" s="3">
        <v>2966</v>
      </c>
      <c r="CG62" s="3" t="s">
        <v>141</v>
      </c>
      <c r="CH62" s="43">
        <v>3757</v>
      </c>
      <c r="CI62" s="43">
        <v>3735.1</v>
      </c>
      <c r="CJ62" s="43">
        <v>3766.4</v>
      </c>
      <c r="CK62" s="43">
        <v>3751.3</v>
      </c>
      <c r="CL62" s="43">
        <v>3783.9</v>
      </c>
      <c r="CM62" s="43">
        <v>3790.1</v>
      </c>
      <c r="CN62" s="43">
        <v>3810.6</v>
      </c>
      <c r="CO62" s="43">
        <v>3838.7</v>
      </c>
      <c r="CP62" s="43">
        <v>3937.5</v>
      </c>
    </row>
    <row r="63" spans="1:94" s="3" customFormat="1" x14ac:dyDescent="0.3">
      <c r="B63" s="3" t="s">
        <v>110</v>
      </c>
      <c r="C63" s="14">
        <f>(C59-C57)/C56</f>
        <v>3590.477222805845</v>
      </c>
      <c r="D63" s="3">
        <f t="shared" ref="D63:BO63" si="12">(D59-D57)/D56</f>
        <v>3648.7565009211553</v>
      </c>
      <c r="E63" s="3">
        <f t="shared" si="12"/>
        <v>3686.8574886120414</v>
      </c>
      <c r="F63" s="3">
        <f t="shared" si="12"/>
        <v>3769.6359681884087</v>
      </c>
      <c r="G63" s="3">
        <f t="shared" si="12"/>
        <v>3856.1100284021172</v>
      </c>
      <c r="H63" s="3">
        <f t="shared" si="12"/>
        <v>3878.6003594873396</v>
      </c>
      <c r="I63" s="3">
        <f t="shared" si="12"/>
        <v>3937.654499853481</v>
      </c>
      <c r="J63" s="3">
        <f t="shared" si="12"/>
        <v>3980.5379133483943</v>
      </c>
      <c r="K63" s="3">
        <f t="shared" si="12"/>
        <v>4038.2340505505417</v>
      </c>
      <c r="L63" s="3">
        <f t="shared" si="12"/>
        <v>4067.7453391268368</v>
      </c>
      <c r="M63" s="3">
        <f t="shared" si="12"/>
        <v>4045.6159546258104</v>
      </c>
      <c r="N63" s="3">
        <f t="shared" si="12"/>
        <v>4082.9892204335565</v>
      </c>
      <c r="O63" s="3">
        <f t="shared" si="12"/>
        <v>4073.252052219731</v>
      </c>
      <c r="P63" s="3">
        <f t="shared" si="12"/>
        <v>4072.8855272461856</v>
      </c>
      <c r="Q63" s="3">
        <f t="shared" si="12"/>
        <v>4135.6806385916734</v>
      </c>
      <c r="R63" s="3">
        <f t="shared" si="12"/>
        <v>4104.779884206514</v>
      </c>
      <c r="S63" s="3">
        <f t="shared" si="12"/>
        <v>3921.676063559702</v>
      </c>
      <c r="T63" s="3">
        <f t="shared" si="12"/>
        <v>3903.0016923076923</v>
      </c>
      <c r="U63" s="3">
        <f t="shared" si="12"/>
        <v>3894.7467848560691</v>
      </c>
      <c r="V63" s="3">
        <f t="shared" si="12"/>
        <v>3962.1763771514961</v>
      </c>
      <c r="W63" s="3">
        <f t="shared" si="12"/>
        <v>3975.5931642001401</v>
      </c>
      <c r="X63" s="3">
        <f t="shared" si="12"/>
        <v>4033.6856938797932</v>
      </c>
      <c r="Y63" s="3">
        <f t="shared" si="12"/>
        <v>4106.2785608448503</v>
      </c>
      <c r="Z63" s="3">
        <f t="shared" si="12"/>
        <v>4115.2086910894031</v>
      </c>
      <c r="AA63" s="3">
        <f t="shared" si="12"/>
        <v>4159.4301876208738</v>
      </c>
      <c r="AB63" s="3">
        <f t="shared" si="12"/>
        <v>4227.9218752021743</v>
      </c>
      <c r="AC63" s="3">
        <f t="shared" si="12"/>
        <v>4272.4010008793666</v>
      </c>
      <c r="AD63" s="3">
        <f t="shared" si="12"/>
        <v>4288.5387989209112</v>
      </c>
      <c r="AE63" s="3">
        <f t="shared" si="12"/>
        <v>4418.0925787164952</v>
      </c>
      <c r="AF63" s="3">
        <f t="shared" si="12"/>
        <v>4472.3456789832526</v>
      </c>
      <c r="AG63" s="3">
        <f t="shared" si="12"/>
        <v>4466.5927395286208</v>
      </c>
      <c r="AH63" s="3">
        <f t="shared" si="12"/>
        <v>4550.8060205772417</v>
      </c>
      <c r="AI63" s="3">
        <f t="shared" si="12"/>
        <v>4603.3306685559301</v>
      </c>
      <c r="AJ63" s="3">
        <f t="shared" si="12"/>
        <v>4635.0840995561193</v>
      </c>
      <c r="AK63" s="3">
        <f t="shared" si="12"/>
        <v>4653.4939035588695</v>
      </c>
      <c r="AL63" s="3">
        <f t="shared" si="12"/>
        <v>4710.1249873853558</v>
      </c>
      <c r="AM63" s="3">
        <f t="shared" si="12"/>
        <v>4747.7527011259554</v>
      </c>
      <c r="AN63" s="3">
        <f t="shared" si="12"/>
        <v>4848.6408284917152</v>
      </c>
      <c r="AO63" s="3">
        <f t="shared" si="12"/>
        <v>4954.6028599825713</v>
      </c>
      <c r="AP63" s="3">
        <f t="shared" si="12"/>
        <v>5035.5319218168779</v>
      </c>
      <c r="AQ63" s="3">
        <f t="shared" si="12"/>
        <v>5081.3000015544721</v>
      </c>
      <c r="AR63" s="3">
        <f t="shared" si="12"/>
        <v>5118.1926434810821</v>
      </c>
      <c r="AS63" s="3">
        <f t="shared" si="12"/>
        <v>5183.1005199064321</v>
      </c>
      <c r="AT63" s="3">
        <f t="shared" si="12"/>
        <v>5206.6316680561795</v>
      </c>
      <c r="AU63" s="3">
        <f t="shared" si="12"/>
        <v>5212.8486008173159</v>
      </c>
      <c r="AV63" s="3">
        <f t="shared" si="12"/>
        <v>5210.1240794302803</v>
      </c>
      <c r="AW63" s="3">
        <f t="shared" si="12"/>
        <v>5256.7970505606727</v>
      </c>
      <c r="AX63" s="3">
        <f t="shared" si="12"/>
        <v>5311.9931600213822</v>
      </c>
      <c r="AY63" s="3">
        <f t="shared" si="12"/>
        <v>5397.38087344206</v>
      </c>
      <c r="AZ63" s="3">
        <f t="shared" si="12"/>
        <v>5461.9597875975987</v>
      </c>
      <c r="BA63" s="3">
        <f t="shared" si="12"/>
        <v>5520.9197656679071</v>
      </c>
      <c r="BB63" s="3">
        <f t="shared" si="12"/>
        <v>5615.0309834671016</v>
      </c>
      <c r="BC63" s="3">
        <f t="shared" si="12"/>
        <v>5696.0449747471093</v>
      </c>
      <c r="BD63" s="3">
        <f t="shared" si="12"/>
        <v>5774.2906213064089</v>
      </c>
      <c r="BE63" s="3">
        <f t="shared" si="12"/>
        <v>5852.5054578117024</v>
      </c>
      <c r="BF63" s="3">
        <f t="shared" si="12"/>
        <v>5913.3541181899536</v>
      </c>
      <c r="BG63" s="3">
        <f t="shared" si="12"/>
        <v>5993.2093506347683</v>
      </c>
      <c r="BH63" s="3">
        <f t="shared" si="12"/>
        <v>6051.0246550196234</v>
      </c>
      <c r="BI63" s="3">
        <f t="shared" si="12"/>
        <v>6123.7296579562362</v>
      </c>
      <c r="BJ63" s="3">
        <f t="shared" si="12"/>
        <v>6185.5465064666178</v>
      </c>
      <c r="BK63" s="3">
        <f t="shared" si="12"/>
        <v>6158.3513084253536</v>
      </c>
      <c r="BL63" s="3">
        <f t="shared" si="12"/>
        <v>5593.2824800751741</v>
      </c>
      <c r="BM63" s="3">
        <f t="shared" si="12"/>
        <v>6046.0488669451825</v>
      </c>
      <c r="BN63" s="3">
        <f t="shared" si="12"/>
        <v>6305.430242890995</v>
      </c>
      <c r="BO63" s="3">
        <f t="shared" si="12"/>
        <v>6441.6436830529301</v>
      </c>
      <c r="BP63" s="3">
        <f t="shared" ref="BP63:CF63" si="13">(BP59-BP57)/BP56</f>
        <v>6648.9300231513007</v>
      </c>
      <c r="BQ63" s="3">
        <f t="shared" si="13"/>
        <v>6824.7596461812664</v>
      </c>
      <c r="BR63" s="3">
        <f t="shared" si="13"/>
        <v>7041.1543157934575</v>
      </c>
      <c r="BS63" s="3">
        <f t="shared" si="13"/>
        <v>7189.132966505741</v>
      </c>
      <c r="BT63" s="3">
        <f t="shared" si="13"/>
        <v>7359.0309422670125</v>
      </c>
      <c r="BU63" s="3">
        <f t="shared" si="13"/>
        <v>7525.9904434141226</v>
      </c>
      <c r="BV63" s="3">
        <f t="shared" si="13"/>
        <v>7582.6213078369756</v>
      </c>
      <c r="BW63" s="3">
        <f t="shared" si="13"/>
        <v>7691.0821393419583</v>
      </c>
      <c r="BX63" s="3">
        <f t="shared" si="13"/>
        <v>7795.4177269605179</v>
      </c>
      <c r="BY63" s="3">
        <f t="shared" si="13"/>
        <v>7926.1890778830057</v>
      </c>
      <c r="BZ63" s="3">
        <f t="shared" si="13"/>
        <v>8059.070168226257</v>
      </c>
      <c r="CA63" s="3">
        <f t="shared" si="13"/>
        <v>8264.9315968092797</v>
      </c>
      <c r="CB63" s="3">
        <f t="shared" si="13"/>
        <v>8407.0179775280885</v>
      </c>
      <c r="CC63" s="3">
        <f t="shared" si="13"/>
        <v>8450.5584507042258</v>
      </c>
      <c r="CD63" s="3">
        <f t="shared" si="13"/>
        <v>8541.966666666669</v>
      </c>
      <c r="CE63" s="3">
        <f t="shared" si="13"/>
        <v>8634.3338983050853</v>
      </c>
      <c r="CF63" s="3">
        <f t="shared" si="13"/>
        <v>8788.1666666666661</v>
      </c>
      <c r="CG63" s="3" t="s">
        <v>110</v>
      </c>
    </row>
    <row r="64" spans="1:94" x14ac:dyDescent="0.3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32">
        <v>22993.9</v>
      </c>
      <c r="BW64" s="3">
        <v>23213.200000000001</v>
      </c>
      <c r="BX64" s="3">
        <v>23432.5</v>
      </c>
      <c r="BY64" s="3">
        <v>23651.8</v>
      </c>
      <c r="BZ64" s="32">
        <v>23871.7</v>
      </c>
      <c r="CA64" s="3">
        <v>24139.5</v>
      </c>
      <c r="CB64" s="3">
        <v>24522.3</v>
      </c>
      <c r="CC64" s="3">
        <v>24881.3</v>
      </c>
      <c r="CD64" s="3">
        <v>25136.799999999999</v>
      </c>
      <c r="CE64" s="3">
        <v>25386.2</v>
      </c>
      <c r="CF64" s="3">
        <v>25679.7</v>
      </c>
      <c r="CG64" s="4" t="s">
        <v>111</v>
      </c>
    </row>
    <row r="65" spans="2:85" s="3" customFormat="1" x14ac:dyDescent="0.3">
      <c r="B65" s="3" t="s">
        <v>112</v>
      </c>
      <c r="C65" s="14">
        <f>C63+C64</f>
        <v>14087.277222805844</v>
      </c>
      <c r="D65" s="3">
        <f t="shared" ref="D65:BO65" si="14">D63+D64</f>
        <v>14145.556500921155</v>
      </c>
      <c r="E65" s="3">
        <f t="shared" si="14"/>
        <v>14183.65748861204</v>
      </c>
      <c r="F65" s="3">
        <f t="shared" si="14"/>
        <v>14266.435968188409</v>
      </c>
      <c r="G65" s="3">
        <f t="shared" si="14"/>
        <v>15209.610028402118</v>
      </c>
      <c r="H65" s="3">
        <f t="shared" si="14"/>
        <v>15232.10035948734</v>
      </c>
      <c r="I65" s="3">
        <f t="shared" si="14"/>
        <v>15291.154499853481</v>
      </c>
      <c r="J65" s="3">
        <f t="shared" si="14"/>
        <v>15334.037913348395</v>
      </c>
      <c r="K65" s="3">
        <f t="shared" si="14"/>
        <v>16025.234050550542</v>
      </c>
      <c r="L65" s="3">
        <f t="shared" si="14"/>
        <v>16054.745339126837</v>
      </c>
      <c r="M65" s="3">
        <f t="shared" si="14"/>
        <v>16032.61595462581</v>
      </c>
      <c r="N65" s="3">
        <f t="shared" si="14"/>
        <v>16069.989220433556</v>
      </c>
      <c r="O65" s="3">
        <f t="shared" si="14"/>
        <v>16852.352052219732</v>
      </c>
      <c r="P65" s="3">
        <f t="shared" si="14"/>
        <v>16851.985527246186</v>
      </c>
      <c r="Q65" s="3">
        <f t="shared" si="14"/>
        <v>16914.780638591674</v>
      </c>
      <c r="R65" s="3">
        <f t="shared" si="14"/>
        <v>16883.879884206515</v>
      </c>
      <c r="S65" s="3">
        <f t="shared" si="14"/>
        <v>16340.476063559701</v>
      </c>
      <c r="T65" s="3">
        <f t="shared" si="14"/>
        <v>16321.801692307692</v>
      </c>
      <c r="U65" s="3">
        <f t="shared" si="14"/>
        <v>16313.546784856069</v>
      </c>
      <c r="V65" s="3">
        <f t="shared" si="14"/>
        <v>16380.976377151495</v>
      </c>
      <c r="W65" s="3">
        <f t="shared" si="14"/>
        <v>16778.493164200139</v>
      </c>
      <c r="X65" s="3">
        <f t="shared" si="14"/>
        <v>16836.585693879792</v>
      </c>
      <c r="Y65" s="3">
        <f t="shared" si="14"/>
        <v>16909.178560844848</v>
      </c>
      <c r="Z65" s="3">
        <f t="shared" si="14"/>
        <v>16918.108691089401</v>
      </c>
      <c r="AA65" s="3">
        <f t="shared" si="14"/>
        <v>17617.430187620874</v>
      </c>
      <c r="AB65" s="3">
        <f t="shared" si="14"/>
        <v>17685.921875202173</v>
      </c>
      <c r="AC65" s="3">
        <f t="shared" si="14"/>
        <v>17730.401000879367</v>
      </c>
      <c r="AD65" s="3">
        <f t="shared" si="14"/>
        <v>17746.538798920912</v>
      </c>
      <c r="AE65" s="3">
        <f t="shared" si="14"/>
        <v>18366.892578716495</v>
      </c>
      <c r="AF65" s="3">
        <f t="shared" si="14"/>
        <v>18421.145678983252</v>
      </c>
      <c r="AG65" s="3">
        <f t="shared" si="14"/>
        <v>18415.392739528619</v>
      </c>
      <c r="AH65" s="3">
        <f t="shared" si="14"/>
        <v>18499.606020577241</v>
      </c>
      <c r="AI65" s="3">
        <f t="shared" si="14"/>
        <v>19137.630668555928</v>
      </c>
      <c r="AJ65" s="3">
        <f t="shared" si="14"/>
        <v>19169.384099556119</v>
      </c>
      <c r="AK65" s="3">
        <f t="shared" si="14"/>
        <v>19187.793903558868</v>
      </c>
      <c r="AL65" s="3">
        <f t="shared" si="14"/>
        <v>19244.424987385355</v>
      </c>
      <c r="AM65" s="3">
        <f t="shared" si="14"/>
        <v>19994.752701125955</v>
      </c>
      <c r="AN65" s="3">
        <f t="shared" si="14"/>
        <v>20095.640828491716</v>
      </c>
      <c r="AO65" s="3">
        <f t="shared" si="14"/>
        <v>20201.602859982573</v>
      </c>
      <c r="AP65" s="3">
        <f t="shared" si="14"/>
        <v>20282.531921816877</v>
      </c>
      <c r="AQ65" s="3">
        <f t="shared" si="14"/>
        <v>20592.400001554473</v>
      </c>
      <c r="AR65" s="3">
        <f t="shared" si="14"/>
        <v>20629.292643481083</v>
      </c>
      <c r="AS65" s="3">
        <f t="shared" si="14"/>
        <v>20694.200519906433</v>
      </c>
      <c r="AT65" s="3">
        <f t="shared" si="14"/>
        <v>20717.731668056178</v>
      </c>
      <c r="AU65" s="3">
        <f t="shared" si="14"/>
        <v>21136.048600817317</v>
      </c>
      <c r="AV65" s="3">
        <f t="shared" si="14"/>
        <v>21133.32407943028</v>
      </c>
      <c r="AW65" s="3">
        <f t="shared" si="14"/>
        <v>21179.997050560673</v>
      </c>
      <c r="AX65" s="3">
        <f t="shared" si="14"/>
        <v>21235.193160021383</v>
      </c>
      <c r="AY65" s="3">
        <f t="shared" si="14"/>
        <v>21901.38087344206</v>
      </c>
      <c r="AZ65" s="3">
        <f t="shared" si="14"/>
        <v>21965.9597875976</v>
      </c>
      <c r="BA65" s="3">
        <f t="shared" si="14"/>
        <v>22024.919765667906</v>
      </c>
      <c r="BB65" s="3">
        <f t="shared" si="14"/>
        <v>22119.030983467102</v>
      </c>
      <c r="BC65" s="3">
        <f t="shared" si="14"/>
        <v>23040.944974747112</v>
      </c>
      <c r="BD65" s="3">
        <f t="shared" si="14"/>
        <v>23119.19062130641</v>
      </c>
      <c r="BE65" s="3">
        <f t="shared" si="14"/>
        <v>23197.405457811703</v>
      </c>
      <c r="BF65" s="3">
        <f t="shared" si="14"/>
        <v>23258.254118189954</v>
      </c>
      <c r="BG65" s="3">
        <f t="shared" si="14"/>
        <v>24127.109350634768</v>
      </c>
      <c r="BH65" s="3">
        <f t="shared" si="14"/>
        <v>24184.924655019626</v>
      </c>
      <c r="BI65" s="3">
        <f t="shared" si="14"/>
        <v>24257.629657956237</v>
      </c>
      <c r="BJ65" s="3">
        <f t="shared" si="14"/>
        <v>24319.446506466618</v>
      </c>
      <c r="BK65" s="3">
        <f t="shared" si="14"/>
        <v>24316.751308425355</v>
      </c>
      <c r="BL65" s="3">
        <f t="shared" si="14"/>
        <v>23838.682480075175</v>
      </c>
      <c r="BM65" s="3">
        <f t="shared" si="14"/>
        <v>24415.548866945181</v>
      </c>
      <c r="BN65" s="3">
        <f t="shared" si="14"/>
        <v>24855.430242890994</v>
      </c>
      <c r="BO65" s="3">
        <f t="shared" si="14"/>
        <v>26177.94368305293</v>
      </c>
      <c r="BP65" s="3">
        <f t="shared" ref="BP65:CF65" si="15">BP63+BP64</f>
        <v>26683.7300231513</v>
      </c>
      <c r="BQ65" s="3">
        <f t="shared" si="15"/>
        <v>27150.959646181269</v>
      </c>
      <c r="BR65" s="3">
        <f t="shared" si="15"/>
        <v>27809.854315793458</v>
      </c>
      <c r="BS65" s="3">
        <f t="shared" si="15"/>
        <v>28582.932966505741</v>
      </c>
      <c r="BT65" s="3">
        <f t="shared" si="15"/>
        <v>29404.630942267009</v>
      </c>
      <c r="BU65" s="3">
        <f t="shared" si="15"/>
        <v>30222.290443414124</v>
      </c>
      <c r="BV65" s="3">
        <f t="shared" si="15"/>
        <v>30576.521307836978</v>
      </c>
      <c r="BW65" s="3">
        <f t="shared" si="15"/>
        <v>30904.282139341958</v>
      </c>
      <c r="BX65" s="3">
        <f t="shared" si="15"/>
        <v>31227.917726960517</v>
      </c>
      <c r="BY65" s="3">
        <f t="shared" si="15"/>
        <v>31577.989077883005</v>
      </c>
      <c r="BZ65" s="3">
        <f t="shared" si="15"/>
        <v>31930.770168226256</v>
      </c>
      <c r="CA65" s="3">
        <f t="shared" si="15"/>
        <v>32404.431596809278</v>
      </c>
      <c r="CB65" s="3">
        <f t="shared" si="15"/>
        <v>32929.317977528088</v>
      </c>
      <c r="CC65" s="3">
        <f t="shared" si="15"/>
        <v>33331.858450704225</v>
      </c>
      <c r="CD65" s="3">
        <f t="shared" si="15"/>
        <v>33678.76666666667</v>
      </c>
      <c r="CE65" s="3">
        <f t="shared" si="15"/>
        <v>34020.53389830509</v>
      </c>
      <c r="CF65" s="3">
        <f t="shared" si="15"/>
        <v>34467.866666666669</v>
      </c>
      <c r="CG65" s="3" t="s">
        <v>112</v>
      </c>
    </row>
    <row r="66" spans="2:85" s="3" customFormat="1" x14ac:dyDescent="0.3">
      <c r="B66" s="3" t="s">
        <v>165</v>
      </c>
      <c r="C66" s="14">
        <f>C64*100/C76</f>
        <v>10502.158484511709</v>
      </c>
      <c r="D66" s="14">
        <f t="shared" ref="D66:BO66" si="16">D64*100/D76</f>
        <v>10416.738594030261</v>
      </c>
      <c r="E66" s="14">
        <f t="shared" si="16"/>
        <v>10298.687171489337</v>
      </c>
      <c r="F66" s="14">
        <f t="shared" si="16"/>
        <v>10250.96029939823</v>
      </c>
      <c r="G66" s="14">
        <f t="shared" si="16"/>
        <v>11010.167086294416</v>
      </c>
      <c r="H66" s="14">
        <f t="shared" si="16"/>
        <v>10916.546394924619</v>
      </c>
      <c r="I66" s="14">
        <f t="shared" si="16"/>
        <v>10848.073621446702</v>
      </c>
      <c r="J66" s="14">
        <f t="shared" si="16"/>
        <v>10846.700847232938</v>
      </c>
      <c r="K66" s="14">
        <f t="shared" si="16"/>
        <v>11372.125163797045</v>
      </c>
      <c r="L66" s="14">
        <f t="shared" si="16"/>
        <v>11283.600003541183</v>
      </c>
      <c r="M66" s="14">
        <f t="shared" si="16"/>
        <v>11213.5355800216</v>
      </c>
      <c r="N66" s="14">
        <f t="shared" si="16"/>
        <v>11200.332319365707</v>
      </c>
      <c r="O66" s="14">
        <f t="shared" si="16"/>
        <v>11893.090693490005</v>
      </c>
      <c r="P66" s="14">
        <f t="shared" si="16"/>
        <v>11851.372655207266</v>
      </c>
      <c r="Q66" s="14">
        <f t="shared" si="16"/>
        <v>11756.766849075617</v>
      </c>
      <c r="R66" s="14">
        <f t="shared" si="16"/>
        <v>11579.322749028506</v>
      </c>
      <c r="S66" s="14">
        <f t="shared" si="16"/>
        <v>11205.250021491272</v>
      </c>
      <c r="T66" s="14">
        <f t="shared" si="16"/>
        <v>11276.79042987353</v>
      </c>
      <c r="U66" s="14">
        <f t="shared" si="16"/>
        <v>11316.695345448181</v>
      </c>
      <c r="V66" s="14">
        <f t="shared" si="16"/>
        <v>11321.865432496195</v>
      </c>
      <c r="W66" s="14">
        <f t="shared" si="16"/>
        <v>11632.023210465051</v>
      </c>
      <c r="X66" s="14">
        <f t="shared" si="16"/>
        <v>11535.772475328769</v>
      </c>
      <c r="Y66" s="14">
        <f t="shared" si="16"/>
        <v>11464.824957317009</v>
      </c>
      <c r="Z66" s="14">
        <f t="shared" si="16"/>
        <v>11360.123184791151</v>
      </c>
      <c r="AA66" s="14">
        <f t="shared" si="16"/>
        <v>11906.528217614643</v>
      </c>
      <c r="AB66" s="14">
        <f t="shared" si="16"/>
        <v>11846.835494393477</v>
      </c>
      <c r="AC66" s="14">
        <f t="shared" si="16"/>
        <v>11744.13825680391</v>
      </c>
      <c r="AD66" s="14">
        <f t="shared" si="16"/>
        <v>11735.842437425277</v>
      </c>
      <c r="AE66" s="14">
        <f t="shared" si="16"/>
        <v>12109.080353165837</v>
      </c>
      <c r="AF66" s="14">
        <f t="shared" si="16"/>
        <v>12041.635538954455</v>
      </c>
      <c r="AG66" s="14">
        <f t="shared" si="16"/>
        <v>11926.771715996139</v>
      </c>
      <c r="AH66" s="14">
        <f t="shared" si="16"/>
        <v>11877.495573918108</v>
      </c>
      <c r="AI66" s="14">
        <f t="shared" si="16"/>
        <v>12393.55431915939</v>
      </c>
      <c r="AJ66" s="14">
        <f t="shared" si="16"/>
        <v>12396.052696768891</v>
      </c>
      <c r="AK66" s="14">
        <f t="shared" si="16"/>
        <v>12291.072576831397</v>
      </c>
      <c r="AL66" s="14">
        <f t="shared" si="16"/>
        <v>12214.470687466668</v>
      </c>
      <c r="AM66" s="14">
        <f t="shared" si="16"/>
        <v>12836.229623988511</v>
      </c>
      <c r="AN66" s="14">
        <f t="shared" si="16"/>
        <v>12719.444410021326</v>
      </c>
      <c r="AO66" s="14">
        <f t="shared" si="16"/>
        <v>12649.5953299834</v>
      </c>
      <c r="AP66" s="14">
        <f t="shared" si="16"/>
        <v>12646.080095492465</v>
      </c>
      <c r="AQ66" s="14">
        <f t="shared" si="16"/>
        <v>12937.181695533543</v>
      </c>
      <c r="AR66" s="14">
        <f t="shared" si="16"/>
        <v>12820.685393122094</v>
      </c>
      <c r="AS66" s="14">
        <f t="shared" si="16"/>
        <v>12768.712938966044</v>
      </c>
      <c r="AT66" s="14">
        <f t="shared" si="16"/>
        <v>12738.121513460277</v>
      </c>
      <c r="AU66" s="14">
        <f t="shared" si="16"/>
        <v>13157.69194665521</v>
      </c>
      <c r="AV66" s="14">
        <f t="shared" si="16"/>
        <v>13049.367637060708</v>
      </c>
      <c r="AW66" s="14">
        <f t="shared" si="16"/>
        <v>13063.715535643289</v>
      </c>
      <c r="AX66" s="14">
        <f t="shared" si="16"/>
        <v>12988.829924198104</v>
      </c>
      <c r="AY66" s="14">
        <f t="shared" si="16"/>
        <v>13376.265947210171</v>
      </c>
      <c r="AZ66" s="14">
        <f t="shared" si="16"/>
        <v>13378.214019144865</v>
      </c>
      <c r="BA66" s="14">
        <f t="shared" si="16"/>
        <v>13278.445522181026</v>
      </c>
      <c r="BB66" s="14">
        <f t="shared" si="16"/>
        <v>13180.126485178611</v>
      </c>
      <c r="BC66" s="14">
        <f t="shared" si="16"/>
        <v>13823.505227008498</v>
      </c>
      <c r="BD66" s="14">
        <f t="shared" si="16"/>
        <v>13652.871086413968</v>
      </c>
      <c r="BE66" s="14">
        <f t="shared" si="16"/>
        <v>13672.397989096698</v>
      </c>
      <c r="BF66" s="14">
        <f t="shared" si="16"/>
        <v>13684.046328557315</v>
      </c>
      <c r="BG66" s="14">
        <f t="shared" si="16"/>
        <v>14168.591101363918</v>
      </c>
      <c r="BH66" s="14">
        <f t="shared" si="16"/>
        <v>14114.501508816758</v>
      </c>
      <c r="BI66" s="14">
        <f t="shared" si="16"/>
        <v>13999.412812896944</v>
      </c>
      <c r="BJ66" s="14">
        <f t="shared" si="16"/>
        <v>13984.870626270242</v>
      </c>
      <c r="BK66" s="14">
        <f t="shared" si="16"/>
        <v>14021.338297410093</v>
      </c>
      <c r="BL66" s="14">
        <f t="shared" si="16"/>
        <v>14114.828455111949</v>
      </c>
      <c r="BM66" s="14">
        <f t="shared" si="16"/>
        <v>13873.344033292233</v>
      </c>
      <c r="BN66" s="14">
        <f t="shared" si="16"/>
        <v>14060.477887126657</v>
      </c>
      <c r="BO66" s="14">
        <f t="shared" si="16"/>
        <v>14751.988777666589</v>
      </c>
      <c r="BP66" s="14">
        <f t="shared" ref="BP66:CF66" si="17">BP64*100/BP76</f>
        <v>14674.370365933026</v>
      </c>
      <c r="BQ66" s="14">
        <f t="shared" si="17"/>
        <v>14757.642767964073</v>
      </c>
      <c r="BR66" s="14">
        <f t="shared" si="17"/>
        <v>14801.672569987484</v>
      </c>
      <c r="BS66" s="14">
        <f t="shared" si="17"/>
        <v>14873.895364019774</v>
      </c>
      <c r="BT66" s="14">
        <f t="shared" si="17"/>
        <v>14926.107047346497</v>
      </c>
      <c r="BU66" s="14">
        <f t="shared" si="17"/>
        <v>15249.445705632825</v>
      </c>
      <c r="BV66" s="14">
        <f t="shared" si="17"/>
        <v>15406.170912304266</v>
      </c>
      <c r="BW66" s="14">
        <f t="shared" si="17"/>
        <v>15553.137953851548</v>
      </c>
      <c r="BX66" s="14">
        <f t="shared" si="17"/>
        <v>15580.250339852473</v>
      </c>
      <c r="BY66" s="14">
        <f t="shared" si="17"/>
        <v>15653.077432164131</v>
      </c>
      <c r="BZ66" s="14">
        <f t="shared" si="17"/>
        <v>15633.071381794369</v>
      </c>
      <c r="CA66" s="14">
        <f t="shared" si="17"/>
        <v>15665.844636251541</v>
      </c>
      <c r="CB66" s="14">
        <f t="shared" si="17"/>
        <v>15861.772315653299</v>
      </c>
      <c r="CC66" s="14">
        <f t="shared" si="17"/>
        <v>16083.581124757597</v>
      </c>
      <c r="CD66" s="14">
        <f t="shared" si="17"/>
        <v>16248.73949579832</v>
      </c>
      <c r="CE66" s="14">
        <f t="shared" si="17"/>
        <v>16303.512940723138</v>
      </c>
      <c r="CF66" s="14">
        <f t="shared" si="17"/>
        <v>16105.174035747885</v>
      </c>
    </row>
    <row r="67" spans="2:85" s="3" customFormat="1" x14ac:dyDescent="0.3">
      <c r="B67" s="3" t="s">
        <v>133</v>
      </c>
      <c r="C67" s="14">
        <f>C64+C60+C62</f>
        <v>12619.820639480469</v>
      </c>
      <c r="D67" s="14">
        <f t="shared" ref="D67:BO67" si="18">D64+D60+D62</f>
        <v>12624.644886118151</v>
      </c>
      <c r="E67" s="14">
        <f t="shared" si="18"/>
        <v>12671.748029704737</v>
      </c>
      <c r="F67" s="14">
        <f t="shared" si="18"/>
        <v>12690.377950470143</v>
      </c>
      <c r="G67" s="14">
        <f t="shared" si="18"/>
        <v>13609.756415740383</v>
      </c>
      <c r="H67" s="14">
        <f t="shared" si="18"/>
        <v>13648.333357611753</v>
      </c>
      <c r="I67" s="14">
        <f t="shared" si="18"/>
        <v>13662.985225561513</v>
      </c>
      <c r="J67" s="14">
        <f t="shared" si="18"/>
        <v>13707.436207363293</v>
      </c>
      <c r="K67" s="14">
        <f t="shared" si="18"/>
        <v>14378.152573505489</v>
      </c>
      <c r="L67" s="14">
        <f t="shared" si="18"/>
        <v>14404.681994775501</v>
      </c>
      <c r="M67" s="14">
        <f t="shared" si="18"/>
        <v>14411.976812021214</v>
      </c>
      <c r="N67" s="14">
        <f t="shared" si="18"/>
        <v>14445.942289122626</v>
      </c>
      <c r="O67" s="14">
        <f t="shared" si="18"/>
        <v>15247.419152825292</v>
      </c>
      <c r="P67" s="14">
        <f t="shared" si="18"/>
        <v>15300.55865769105</v>
      </c>
      <c r="Q67" s="14">
        <f t="shared" si="18"/>
        <v>15289.714893025481</v>
      </c>
      <c r="R67" s="14">
        <f t="shared" si="18"/>
        <v>15241.307076795198</v>
      </c>
      <c r="S67" s="14">
        <f t="shared" si="18"/>
        <v>14821.752370553359</v>
      </c>
      <c r="T67" s="14">
        <f t="shared" si="18"/>
        <v>14805.13969</v>
      </c>
      <c r="U67" s="14">
        <f t="shared" si="18"/>
        <v>14758.744714652859</v>
      </c>
      <c r="V67" s="14">
        <f t="shared" si="18"/>
        <v>14775.115887773298</v>
      </c>
      <c r="W67" s="14">
        <f t="shared" si="18"/>
        <v>15148.518594608879</v>
      </c>
      <c r="X67" s="14">
        <f t="shared" si="18"/>
        <v>15160.631209619822</v>
      </c>
      <c r="Y67" s="14">
        <f t="shared" si="18"/>
        <v>15203.78032678682</v>
      </c>
      <c r="Z67" s="14">
        <f t="shared" si="18"/>
        <v>15248.327918865383</v>
      </c>
      <c r="AA67" s="14">
        <f t="shared" si="18"/>
        <v>15954.033724134106</v>
      </c>
      <c r="AB67" s="14">
        <f t="shared" si="18"/>
        <v>15979.134962330983</v>
      </c>
      <c r="AC67" s="14">
        <f t="shared" si="18"/>
        <v>15984.427053981133</v>
      </c>
      <c r="AD67" s="14">
        <f t="shared" si="18"/>
        <v>15995.217586190596</v>
      </c>
      <c r="AE67" s="14">
        <f t="shared" si="18"/>
        <v>16547.015063554689</v>
      </c>
      <c r="AF67" s="14">
        <f t="shared" si="18"/>
        <v>16564.988147602664</v>
      </c>
      <c r="AG67" s="14">
        <f t="shared" si="18"/>
        <v>16607.439821616437</v>
      </c>
      <c r="AH67" s="14">
        <f t="shared" si="18"/>
        <v>16621.854745202494</v>
      </c>
      <c r="AI67" s="14">
        <f t="shared" si="18"/>
        <v>17266.878821494956</v>
      </c>
      <c r="AJ67" s="14">
        <f t="shared" si="18"/>
        <v>17280.326050261196</v>
      </c>
      <c r="AK67" s="14">
        <f t="shared" si="18"/>
        <v>17311.095679292928</v>
      </c>
      <c r="AL67" s="14">
        <f t="shared" si="18"/>
        <v>17348.771140556826</v>
      </c>
      <c r="AM67" s="14">
        <f t="shared" si="18"/>
        <v>18101.507067090603</v>
      </c>
      <c r="AN67" s="14">
        <f t="shared" si="18"/>
        <v>18152.477457892317</v>
      </c>
      <c r="AO67" s="14">
        <f t="shared" si="18"/>
        <v>18189.462084488681</v>
      </c>
      <c r="AP67" s="14">
        <f t="shared" si="18"/>
        <v>18208.382088939587</v>
      </c>
      <c r="AQ67" s="14">
        <f t="shared" si="18"/>
        <v>18518.721031029218</v>
      </c>
      <c r="AR67" s="14">
        <f t="shared" si="18"/>
        <v>18566.35997294114</v>
      </c>
      <c r="AS67" s="14">
        <f t="shared" si="18"/>
        <v>18588.457219114527</v>
      </c>
      <c r="AT67" s="14">
        <f t="shared" si="18"/>
        <v>18606.781413118068</v>
      </c>
      <c r="AU67" s="14">
        <f t="shared" si="18"/>
        <v>19030.072305355141</v>
      </c>
      <c r="AV67" s="14">
        <f t="shared" si="18"/>
        <v>19074.846946704176</v>
      </c>
      <c r="AW67" s="14">
        <f t="shared" si="18"/>
        <v>19079.168732979695</v>
      </c>
      <c r="AX67" s="14">
        <f t="shared" si="18"/>
        <v>19113.717425617884</v>
      </c>
      <c r="AY67" s="14">
        <f t="shared" si="18"/>
        <v>19741.034756183879</v>
      </c>
      <c r="AZ67" s="14">
        <f t="shared" si="18"/>
        <v>19773.816402043569</v>
      </c>
      <c r="BA67" s="14">
        <f t="shared" si="18"/>
        <v>19821.553827653017</v>
      </c>
      <c r="BB67" s="14">
        <f t="shared" si="18"/>
        <v>19877.4688994526</v>
      </c>
      <c r="BC67" s="14">
        <f t="shared" si="18"/>
        <v>20767.480843808338</v>
      </c>
      <c r="BD67" s="14">
        <f t="shared" si="18"/>
        <v>20802.568956937186</v>
      </c>
      <c r="BE67" s="14">
        <f t="shared" si="18"/>
        <v>20839.14586593656</v>
      </c>
      <c r="BF67" s="14">
        <f t="shared" si="18"/>
        <v>20883.224013787898</v>
      </c>
      <c r="BG67" s="14">
        <f t="shared" si="18"/>
        <v>21724.204448444838</v>
      </c>
      <c r="BH67" s="14">
        <f t="shared" si="18"/>
        <v>21759.902160997881</v>
      </c>
      <c r="BI67" s="14">
        <f t="shared" si="18"/>
        <v>21779.962193222858</v>
      </c>
      <c r="BJ67" s="14">
        <f t="shared" si="18"/>
        <v>21833.692018024278</v>
      </c>
      <c r="BK67" s="14">
        <f t="shared" si="18"/>
        <v>21854.386081379522</v>
      </c>
      <c r="BL67" s="14">
        <f t="shared" si="18"/>
        <v>21764.853555972226</v>
      </c>
      <c r="BM67" s="14">
        <f t="shared" si="18"/>
        <v>22061.156623623243</v>
      </c>
      <c r="BN67" s="14">
        <f t="shared" si="18"/>
        <v>22359.886331753558</v>
      </c>
      <c r="BO67" s="14">
        <f t="shared" si="18"/>
        <v>23619.176933088635</v>
      </c>
      <c r="BP67" s="14">
        <f t="shared" ref="BP67:CF67" si="19">BP64+BP60+BP62</f>
        <v>24026.130266614462</v>
      </c>
      <c r="BQ67" s="14">
        <f t="shared" si="19"/>
        <v>24430.678482243053</v>
      </c>
      <c r="BR67" s="14">
        <f t="shared" si="19"/>
        <v>25066.765870371659</v>
      </c>
      <c r="BS67" s="14">
        <f t="shared" si="19"/>
        <v>25826.691498455726</v>
      </c>
      <c r="BT67" s="14">
        <f t="shared" si="19"/>
        <v>26614.999027512167</v>
      </c>
      <c r="BU67" s="14">
        <f t="shared" si="19"/>
        <v>27316.42584485234</v>
      </c>
      <c r="BV67" s="14">
        <f t="shared" si="19"/>
        <v>27678.962862598855</v>
      </c>
      <c r="BW67" s="14">
        <f t="shared" si="19"/>
        <v>27921.063790916764</v>
      </c>
      <c r="BX67" s="14">
        <f t="shared" si="19"/>
        <v>28166.259658848678</v>
      </c>
      <c r="BY67" s="14">
        <f t="shared" si="19"/>
        <v>28499.352494585764</v>
      </c>
      <c r="BZ67" s="14">
        <f t="shared" si="19"/>
        <v>28760.902491658566</v>
      </c>
      <c r="CA67" s="14">
        <f t="shared" si="19"/>
        <v>29088.560849891226</v>
      </c>
      <c r="CB67" s="14">
        <f t="shared" si="19"/>
        <v>29640.964044943819</v>
      </c>
      <c r="CC67" s="14">
        <f t="shared" si="19"/>
        <v>30079.367605633801</v>
      </c>
      <c r="CD67" s="14">
        <f t="shared" si="19"/>
        <v>30378.291525423727</v>
      </c>
      <c r="CE67" s="14">
        <f t="shared" si="19"/>
        <v>30814.047457627119</v>
      </c>
      <c r="CF67" s="14">
        <f t="shared" si="19"/>
        <v>31139.82429378531</v>
      </c>
      <c r="CG67" s="3" t="s">
        <v>133</v>
      </c>
    </row>
    <row r="68" spans="2:85" s="22" customFormat="1" x14ac:dyDescent="0.3">
      <c r="B68" s="22" t="s">
        <v>135</v>
      </c>
      <c r="C68" s="23">
        <f>C47/C65</f>
        <v>6.925397893218177E-2</v>
      </c>
      <c r="D68" s="23">
        <f t="shared" ref="D68:BO68" si="20">D47/D65</f>
        <v>7.2793177131839693E-2</v>
      </c>
      <c r="E68" s="23">
        <f t="shared" si="20"/>
        <v>7.1504828766084785E-2</v>
      </c>
      <c r="F68" s="23">
        <f t="shared" si="20"/>
        <v>8.1176546306474515E-2</v>
      </c>
      <c r="G68" s="23">
        <f t="shared" si="20"/>
        <v>7.6964497959779721E-2</v>
      </c>
      <c r="H68" s="23">
        <f t="shared" si="20"/>
        <v>7.8800688786979461E-2</v>
      </c>
      <c r="I68" s="23">
        <f t="shared" si="20"/>
        <v>8.370198600846418E-2</v>
      </c>
      <c r="J68" s="23">
        <f t="shared" si="20"/>
        <v>7.7689908341948499E-2</v>
      </c>
      <c r="K68" s="23">
        <f t="shared" si="20"/>
        <v>7.3103456480234905E-2</v>
      </c>
      <c r="L68" s="23">
        <f t="shared" si="20"/>
        <v>7.4152530909266184E-2</v>
      </c>
      <c r="M68" s="23">
        <f t="shared" si="20"/>
        <v>6.6009190452457261E-2</v>
      </c>
      <c r="N68" s="23">
        <f t="shared" si="20"/>
        <v>6.8587476001447101E-2</v>
      </c>
      <c r="O68" s="23">
        <f t="shared" si="20"/>
        <v>5.7588400538556822E-2</v>
      </c>
      <c r="P68" s="23">
        <f t="shared" si="20"/>
        <v>5.9268980405017928E-2</v>
      </c>
      <c r="Q68" s="23">
        <f t="shared" si="20"/>
        <v>6.1153616006108864E-2</v>
      </c>
      <c r="R68" s="23">
        <f t="shared" si="20"/>
        <v>3.774606336758779E-2</v>
      </c>
      <c r="S68" s="23">
        <f t="shared" si="20"/>
        <v>4.1216669415277796E-2</v>
      </c>
      <c r="T68" s="23">
        <f t="shared" si="20"/>
        <v>4.2268617950746407E-2</v>
      </c>
      <c r="U68" s="23">
        <f t="shared" si="20"/>
        <v>4.6881282782108846E-2</v>
      </c>
      <c r="V68" s="23">
        <f t="shared" si="20"/>
        <v>5.7456892576489157E-2</v>
      </c>
      <c r="W68" s="23">
        <f t="shared" si="20"/>
        <v>6.0964950188884467E-2</v>
      </c>
      <c r="X68" s="23">
        <f t="shared" si="20"/>
        <v>6.2019700370697699E-2</v>
      </c>
      <c r="Y68" s="23">
        <f t="shared" si="20"/>
        <v>6.5148049388447621E-2</v>
      </c>
      <c r="Z68" s="23">
        <f t="shared" si="20"/>
        <v>6.2229178167799527E-2</v>
      </c>
      <c r="AA68" s="23">
        <f t="shared" si="20"/>
        <v>5.6313547971208223E-2</v>
      </c>
      <c r="AB68" s="23">
        <f t="shared" si="20"/>
        <v>6.0517060267052947E-2</v>
      </c>
      <c r="AC68" s="23">
        <f t="shared" si="20"/>
        <v>5.9124438299393671E-2</v>
      </c>
      <c r="AD68" s="23">
        <f t="shared" si="20"/>
        <v>5.9887734281155944E-2</v>
      </c>
      <c r="AE68" s="23">
        <f t="shared" si="20"/>
        <v>7.0801306994461327E-2</v>
      </c>
      <c r="AF68" s="23">
        <f t="shared" si="20"/>
        <v>6.9789361769542133E-2</v>
      </c>
      <c r="AG68" s="23">
        <f t="shared" si="20"/>
        <v>6.9599384500165049E-2</v>
      </c>
      <c r="AH68" s="23">
        <f t="shared" si="20"/>
        <v>7.0077168052011779E-2</v>
      </c>
      <c r="AI68" s="23">
        <f t="shared" si="20"/>
        <v>7.0557323599028873E-2</v>
      </c>
      <c r="AJ68" s="23">
        <f t="shared" si="20"/>
        <v>6.9371034201917439E-2</v>
      </c>
      <c r="AK68" s="23">
        <f t="shared" si="20"/>
        <v>6.9471248581253572E-2</v>
      </c>
      <c r="AL68" s="23">
        <f t="shared" si="20"/>
        <v>7.0119008538032518E-2</v>
      </c>
      <c r="AM68" s="23">
        <f t="shared" si="20"/>
        <v>6.5927297011568881E-2</v>
      </c>
      <c r="AN68" s="23">
        <f t="shared" si="20"/>
        <v>6.9597183386013589E-2</v>
      </c>
      <c r="AO68" s="23">
        <f t="shared" si="20"/>
        <v>7.3142711013638576E-2</v>
      </c>
      <c r="AP68" s="23">
        <f t="shared" si="20"/>
        <v>7.1909168225253298E-2</v>
      </c>
      <c r="AQ68" s="23">
        <f t="shared" si="20"/>
        <v>6.5514461641098629E-2</v>
      </c>
      <c r="AR68" s="23">
        <f t="shared" si="20"/>
        <v>6.6264996266460735E-2</v>
      </c>
      <c r="AS68" s="23">
        <f t="shared" si="20"/>
        <v>6.6371252113788359E-2</v>
      </c>
      <c r="AT68" s="23">
        <f t="shared" si="20"/>
        <v>5.9379087426679779E-2</v>
      </c>
      <c r="AU68" s="23">
        <f t="shared" si="20"/>
        <v>6.233899367306759E-2</v>
      </c>
      <c r="AV68" s="23">
        <f t="shared" si="20"/>
        <v>6.2668797157617043E-2</v>
      </c>
      <c r="AW68" s="23">
        <f t="shared" si="20"/>
        <v>6.1567525098662881E-2</v>
      </c>
      <c r="AX68" s="23">
        <f t="shared" si="20"/>
        <v>6.0611645502861244E-2</v>
      </c>
      <c r="AY68" s="23">
        <f t="shared" si="20"/>
        <v>6.2251782564691126E-2</v>
      </c>
      <c r="AZ68" s="23">
        <f t="shared" si="20"/>
        <v>6.147694036854523E-2</v>
      </c>
      <c r="BA68" s="23">
        <f t="shared" si="20"/>
        <v>6.0663104075534081E-2</v>
      </c>
      <c r="BB68" s="23">
        <f t="shared" si="20"/>
        <v>5.2823290535345881E-2</v>
      </c>
      <c r="BC68" s="23">
        <f t="shared" si="20"/>
        <v>5.477639920512211E-2</v>
      </c>
      <c r="BD68" s="23">
        <f t="shared" si="20"/>
        <v>5.9089438829273554E-2</v>
      </c>
      <c r="BE68" s="23">
        <f t="shared" si="20"/>
        <v>5.7704729196308792E-2</v>
      </c>
      <c r="BF68" s="23">
        <f t="shared" si="20"/>
        <v>5.6139209476554409E-2</v>
      </c>
      <c r="BG68" s="23">
        <f t="shared" si="20"/>
        <v>5.0694013204189377E-2</v>
      </c>
      <c r="BH68" s="23">
        <f t="shared" si="20"/>
        <v>5.0672061934484681E-2</v>
      </c>
      <c r="BI68" s="23">
        <f t="shared" si="20"/>
        <v>5.256490506201545E-2</v>
      </c>
      <c r="BJ68" s="23">
        <f t="shared" si="20"/>
        <v>5.5247967902671322E-2</v>
      </c>
      <c r="BK68" s="23">
        <f t="shared" si="20"/>
        <v>5.0915518454597943E-2</v>
      </c>
      <c r="BL68" s="23">
        <f t="shared" si="20"/>
        <v>4.9134426828286122E-2</v>
      </c>
      <c r="BM68" s="23">
        <f t="shared" si="20"/>
        <v>7.6807611830461933E-2</v>
      </c>
      <c r="BN68" s="23">
        <f t="shared" si="20"/>
        <v>7.0729011037852105E-2</v>
      </c>
      <c r="BO68" s="23">
        <f t="shared" si="20"/>
        <v>7.7236777054759162E-2</v>
      </c>
      <c r="BP68" s="23">
        <f t="shared" ref="BP68:CF68" si="21">BP47/BP65</f>
        <v>8.8492126024033835E-2</v>
      </c>
      <c r="BQ68" s="23">
        <f t="shared" si="21"/>
        <v>8.4424271917858104E-2</v>
      </c>
      <c r="BR68" s="23">
        <f t="shared" si="21"/>
        <v>8.1294924249785516E-2</v>
      </c>
      <c r="BS68" s="23">
        <f t="shared" si="21"/>
        <v>8.398018505703575E-2</v>
      </c>
      <c r="BT68" s="23">
        <f t="shared" si="21"/>
        <v>8.8931570171184443E-2</v>
      </c>
      <c r="BU68" s="23">
        <f t="shared" si="21"/>
        <v>8.1300919419078563E-2</v>
      </c>
      <c r="BV68" s="23">
        <f t="shared" si="21"/>
        <v>7.6323267009509546E-2</v>
      </c>
      <c r="BW68" s="23">
        <f t="shared" si="21"/>
        <v>7.681459770838564E-2</v>
      </c>
      <c r="BX68" s="23">
        <f t="shared" si="21"/>
        <v>7.7562007853917467E-2</v>
      </c>
      <c r="BY68" s="23">
        <f t="shared" si="21"/>
        <v>8.016976615439754E-2</v>
      </c>
      <c r="BZ68" s="23">
        <f t="shared" si="21"/>
        <v>8.2703924336526444E-2</v>
      </c>
      <c r="CA68" s="23">
        <f t="shared" si="21"/>
        <v>8.5272287271722425E-2</v>
      </c>
      <c r="CB68" s="23">
        <f t="shared" si="21"/>
        <v>8.6940762087867274E-2</v>
      </c>
      <c r="CC68" s="23">
        <f t="shared" si="21"/>
        <v>8.6649833950047231E-2</v>
      </c>
      <c r="CD68" s="23">
        <f t="shared" si="21"/>
        <v>8.8619634725341276E-2</v>
      </c>
      <c r="CE68" s="23">
        <f t="shared" si="21"/>
        <v>8.7203217000301148E-2</v>
      </c>
      <c r="CF68" s="23">
        <f t="shared" si="21"/>
        <v>8.8227102344599212E-2</v>
      </c>
      <c r="CG68" s="22" t="s">
        <v>135</v>
      </c>
    </row>
    <row r="69" spans="2:85" s="22" customFormat="1" x14ac:dyDescent="0.3">
      <c r="B69" s="22" t="s">
        <v>134</v>
      </c>
      <c r="C69" s="23">
        <f>C47/C67</f>
        <v>7.7306962426065301E-2</v>
      </c>
      <c r="D69" s="23">
        <f t="shared" ref="D69:BO69" si="22">D47/D67</f>
        <v>8.1562690221270384E-2</v>
      </c>
      <c r="E69" s="23">
        <f t="shared" si="22"/>
        <v>8.0036313665844877E-2</v>
      </c>
      <c r="F69" s="23">
        <f t="shared" si="22"/>
        <v>9.1258117332675304E-2</v>
      </c>
      <c r="G69" s="23">
        <f t="shared" si="22"/>
        <v>8.6011825946138223E-2</v>
      </c>
      <c r="H69" s="23">
        <f t="shared" si="22"/>
        <v>8.7944803848931913E-2</v>
      </c>
      <c r="I69" s="23">
        <f t="shared" si="22"/>
        <v>9.3676453488765271E-2</v>
      </c>
      <c r="J69" s="23">
        <f t="shared" si="22"/>
        <v>8.6909031125752267E-2</v>
      </c>
      <c r="K69" s="23">
        <f t="shared" si="22"/>
        <v>8.1477783325148045E-2</v>
      </c>
      <c r="L69" s="23">
        <f t="shared" si="22"/>
        <v>8.2646739472054143E-2</v>
      </c>
      <c r="M69" s="23">
        <f t="shared" si="22"/>
        <v>7.3431980484263512E-2</v>
      </c>
      <c r="N69" s="23">
        <f t="shared" si="22"/>
        <v>7.6298241951992612E-2</v>
      </c>
      <c r="O69" s="23">
        <f t="shared" si="22"/>
        <v>6.3650116145732752E-2</v>
      </c>
      <c r="P69" s="23">
        <f t="shared" si="22"/>
        <v>6.5278662194333564E-2</v>
      </c>
      <c r="Q69" s="23">
        <f t="shared" si="22"/>
        <v>6.7653321676511405E-2</v>
      </c>
      <c r="R69" s="23">
        <f t="shared" si="22"/>
        <v>4.1813999074284486E-2</v>
      </c>
      <c r="S69" s="23">
        <f t="shared" si="22"/>
        <v>4.543997114255225E-2</v>
      </c>
      <c r="T69" s="23">
        <f t="shared" si="22"/>
        <v>4.6598682244517207E-2</v>
      </c>
      <c r="U69" s="23">
        <f t="shared" si="22"/>
        <v>5.1820125273979903E-2</v>
      </c>
      <c r="V69" s="23">
        <f t="shared" si="22"/>
        <v>6.370170001704431E-2</v>
      </c>
      <c r="W69" s="23">
        <f t="shared" si="22"/>
        <v>6.7524754556794367E-2</v>
      </c>
      <c r="X69" s="23">
        <f t="shared" si="22"/>
        <v>6.8875760221475971E-2</v>
      </c>
      <c r="Y69" s="23">
        <f t="shared" si="22"/>
        <v>7.2455664073174164E-2</v>
      </c>
      <c r="Z69" s="23">
        <f t="shared" si="22"/>
        <v>6.9043635840062526E-2</v>
      </c>
      <c r="AA69" s="23">
        <f t="shared" si="22"/>
        <v>6.2184900518244678E-2</v>
      </c>
      <c r="AB69" s="23">
        <f t="shared" si="22"/>
        <v>6.6981097695407915E-2</v>
      </c>
      <c r="AC69" s="23">
        <f t="shared" si="22"/>
        <v>6.5582582125701339E-2</v>
      </c>
      <c r="AD69" s="23">
        <f t="shared" si="22"/>
        <v>6.6444860426129113E-2</v>
      </c>
      <c r="AE69" s="23">
        <f t="shared" si="22"/>
        <v>7.8588192190878661E-2</v>
      </c>
      <c r="AF69" s="23">
        <f t="shared" si="22"/>
        <v>7.7609472976656241E-2</v>
      </c>
      <c r="AG69" s="23">
        <f t="shared" si="22"/>
        <v>7.7176254363524738E-2</v>
      </c>
      <c r="AH69" s="23">
        <f t="shared" si="22"/>
        <v>7.7993702861239078E-2</v>
      </c>
      <c r="AI69" s="23">
        <f t="shared" si="22"/>
        <v>7.820174184109388E-2</v>
      </c>
      <c r="AJ69" s="23">
        <f t="shared" si="22"/>
        <v>7.6954566489785631E-2</v>
      </c>
      <c r="AK69" s="23">
        <f t="shared" si="22"/>
        <v>7.7002636037330624E-2</v>
      </c>
      <c r="AL69" s="23">
        <f t="shared" si="22"/>
        <v>7.7780725163032485E-2</v>
      </c>
      <c r="AM69" s="23">
        <f t="shared" si="22"/>
        <v>7.2822665820822738E-2</v>
      </c>
      <c r="AN69" s="23">
        <f t="shared" si="22"/>
        <v>7.7047334351153143E-2</v>
      </c>
      <c r="AO69" s="23">
        <f t="shared" si="22"/>
        <v>8.1233848100436351E-2</v>
      </c>
      <c r="AP69" s="23">
        <f t="shared" si="22"/>
        <v>8.010047201755198E-2</v>
      </c>
      <c r="AQ69" s="23">
        <f t="shared" si="22"/>
        <v>7.2850603329436339E-2</v>
      </c>
      <c r="AR69" s="23">
        <f t="shared" si="22"/>
        <v>7.3627787137181655E-2</v>
      </c>
      <c r="AS69" s="23">
        <f t="shared" si="22"/>
        <v>7.3889940612587732E-2</v>
      </c>
      <c r="AT69" s="23">
        <f t="shared" si="22"/>
        <v>6.6115679691528498E-2</v>
      </c>
      <c r="AU69" s="23">
        <f t="shared" si="22"/>
        <v>6.9237782119683372E-2</v>
      </c>
      <c r="AV69" s="23">
        <f t="shared" si="22"/>
        <v>6.9431749764515674E-2</v>
      </c>
      <c r="AW69" s="23">
        <f t="shared" si="22"/>
        <v>6.8346793209388815E-2</v>
      </c>
      <c r="AX69" s="23">
        <f t="shared" si="22"/>
        <v>6.7339072318549367E-2</v>
      </c>
      <c r="AY69" s="23">
        <f t="shared" si="22"/>
        <v>6.9064262174651961E-2</v>
      </c>
      <c r="AZ69" s="23">
        <f t="shared" si="22"/>
        <v>6.8292330248420838E-2</v>
      </c>
      <c r="BA69" s="23">
        <f t="shared" si="22"/>
        <v>6.7406420889971244E-2</v>
      </c>
      <c r="BB69" s="23">
        <f t="shared" si="22"/>
        <v>5.8780119637474385E-2</v>
      </c>
      <c r="BC69" s="23">
        <f t="shared" si="22"/>
        <v>6.0772898238944814E-2</v>
      </c>
      <c r="BD69" s="23">
        <f t="shared" si="22"/>
        <v>6.5669773902825426E-2</v>
      </c>
      <c r="BE69" s="23">
        <f t="shared" si="22"/>
        <v>6.423487836841052E-2</v>
      </c>
      <c r="BF69" s="23">
        <f t="shared" si="22"/>
        <v>6.252387079398887E-2</v>
      </c>
      <c r="BG69" s="23">
        <f t="shared" si="22"/>
        <v>5.6301256181906234E-2</v>
      </c>
      <c r="BH69" s="23">
        <f t="shared" si="22"/>
        <v>5.6319187050232589E-2</v>
      </c>
      <c r="BI69" s="23">
        <f t="shared" si="22"/>
        <v>5.8544637896422301E-2</v>
      </c>
      <c r="BJ69" s="23">
        <f t="shared" si="22"/>
        <v>6.1537920333896039E-2</v>
      </c>
      <c r="BK69" s="23">
        <f t="shared" si="22"/>
        <v>5.6652243416477926E-2</v>
      </c>
      <c r="BL69" s="23">
        <f t="shared" si="22"/>
        <v>5.3816121343880946E-2</v>
      </c>
      <c r="BM69" s="23">
        <f t="shared" si="22"/>
        <v>8.500460932279115E-2</v>
      </c>
      <c r="BN69" s="23">
        <f t="shared" si="22"/>
        <v>7.8622939934334182E-2</v>
      </c>
      <c r="BO69" s="23">
        <f t="shared" si="22"/>
        <v>8.5604168414839005E-2</v>
      </c>
      <c r="BP69" s="23">
        <f t="shared" ref="BP69:CF69" si="23">BP47/BP67</f>
        <v>9.8280496018168489E-2</v>
      </c>
      <c r="BQ69" s="23">
        <f t="shared" si="23"/>
        <v>9.3824655818136177E-2</v>
      </c>
      <c r="BR69" s="23">
        <f t="shared" si="23"/>
        <v>9.019113242176223E-2</v>
      </c>
      <c r="BS69" s="23">
        <f t="shared" si="23"/>
        <v>9.2942605526671079E-2</v>
      </c>
      <c r="BT69" s="23">
        <f t="shared" si="23"/>
        <v>9.8252868515863956E-2</v>
      </c>
      <c r="BU69" s="23">
        <f t="shared" si="23"/>
        <v>8.994954222618512E-2</v>
      </c>
      <c r="BV69" s="23">
        <f t="shared" si="23"/>
        <v>8.4313130213177434E-2</v>
      </c>
      <c r="BW69" s="23">
        <f t="shared" si="23"/>
        <v>8.5021832182922544E-2</v>
      </c>
      <c r="BX69" s="23">
        <f t="shared" si="23"/>
        <v>8.5992958573009384E-2</v>
      </c>
      <c r="BY69" s="23">
        <f t="shared" si="23"/>
        <v>8.8830088349584321E-2</v>
      </c>
      <c r="BZ69" s="23">
        <f t="shared" si="23"/>
        <v>9.1819093672943788E-2</v>
      </c>
      <c r="CA69" s="23">
        <f t="shared" si="23"/>
        <v>9.4992667882719692E-2</v>
      </c>
      <c r="CB69" s="23">
        <f t="shared" si="23"/>
        <v>9.6585927355772219E-2</v>
      </c>
      <c r="CC69" s="23">
        <f t="shared" si="23"/>
        <v>9.6019305919817485E-2</v>
      </c>
      <c r="CD69" s="23">
        <f t="shared" si="23"/>
        <v>9.8247789791014908E-2</v>
      </c>
      <c r="CE69" s="23">
        <f t="shared" si="23"/>
        <v>9.6277517715890965E-2</v>
      </c>
      <c r="CF69" s="23">
        <f t="shared" si="23"/>
        <v>9.7656299255577478E-2</v>
      </c>
      <c r="CG69" s="22" t="s">
        <v>134</v>
      </c>
    </row>
    <row r="70" spans="2:85" s="22" customFormat="1" x14ac:dyDescent="0.3">
      <c r="B70" s="22" t="s">
        <v>143</v>
      </c>
      <c r="C70" s="23">
        <f>C57/C64</f>
        <v>0.15738129715722887</v>
      </c>
      <c r="D70" s="23">
        <f t="shared" ref="D70:BO70" si="24">D57/D64</f>
        <v>0.1651741483118665</v>
      </c>
      <c r="E70" s="23">
        <f t="shared" si="24"/>
        <v>0.16259240911515893</v>
      </c>
      <c r="F70" s="23">
        <f t="shared" si="24"/>
        <v>0.1753105708406372</v>
      </c>
      <c r="G70" s="23">
        <f t="shared" si="24"/>
        <v>0.16475976571101425</v>
      </c>
      <c r="H70" s="23">
        <f t="shared" si="24"/>
        <v>0.16478618928083855</v>
      </c>
      <c r="I70" s="23">
        <f t="shared" si="24"/>
        <v>0.17382305016074337</v>
      </c>
      <c r="J70" s="23">
        <f t="shared" si="24"/>
        <v>0.16941912185669616</v>
      </c>
      <c r="K70" s="23">
        <f t="shared" si="24"/>
        <v>0.15905564361391511</v>
      </c>
      <c r="L70" s="23">
        <f t="shared" si="24"/>
        <v>0.16249270042546093</v>
      </c>
      <c r="M70" s="23">
        <f t="shared" si="24"/>
        <v>0.1554851088679402</v>
      </c>
      <c r="N70" s="23">
        <f t="shared" si="24"/>
        <v>0.15800450488028697</v>
      </c>
      <c r="O70" s="23">
        <f t="shared" si="24"/>
        <v>0.14321039822835727</v>
      </c>
      <c r="P70" s="23">
        <f t="shared" si="24"/>
        <v>0.14350775876235414</v>
      </c>
      <c r="Q70" s="23">
        <f t="shared" si="24"/>
        <v>0.15302329585025548</v>
      </c>
      <c r="R70" s="23">
        <f t="shared" si="24"/>
        <v>0.14080021284754013</v>
      </c>
      <c r="S70" s="23">
        <f t="shared" si="24"/>
        <v>0.13502914935420493</v>
      </c>
      <c r="T70" s="23">
        <f t="shared" si="24"/>
        <v>0.13113183238316103</v>
      </c>
      <c r="U70" s="23">
        <f t="shared" si="24"/>
        <v>0.13399040164911263</v>
      </c>
      <c r="V70" s="23">
        <f t="shared" si="24"/>
        <v>0.14564209102328726</v>
      </c>
      <c r="W70" s="23">
        <f t="shared" si="24"/>
        <v>0.14958329753415245</v>
      </c>
      <c r="X70" s="23">
        <f t="shared" si="24"/>
        <v>0.1527388326082372</v>
      </c>
      <c r="Y70" s="23">
        <f t="shared" si="24"/>
        <v>0.16225230221277995</v>
      </c>
      <c r="Z70" s="23">
        <f t="shared" si="24"/>
        <v>0.15937795343242547</v>
      </c>
      <c r="AA70" s="23">
        <f t="shared" si="24"/>
        <v>0.14710209540793578</v>
      </c>
      <c r="AB70" s="23">
        <f t="shared" si="24"/>
        <v>0.15792836974290383</v>
      </c>
      <c r="AC70" s="23">
        <f t="shared" si="24"/>
        <v>0.15996433348194378</v>
      </c>
      <c r="AD70" s="23">
        <f t="shared" si="24"/>
        <v>0.16359042948432162</v>
      </c>
      <c r="AE70" s="23">
        <f t="shared" si="24"/>
        <v>0.16170566643725628</v>
      </c>
      <c r="AF70" s="23">
        <f t="shared" si="24"/>
        <v>0.1640929685707731</v>
      </c>
      <c r="AG70" s="23">
        <f t="shared" si="24"/>
        <v>0.16048692360633168</v>
      </c>
      <c r="AH70" s="23">
        <f t="shared" si="24"/>
        <v>0.16402844689148888</v>
      </c>
      <c r="AI70" s="23">
        <f t="shared" si="24"/>
        <v>0.16329647798655592</v>
      </c>
      <c r="AJ70" s="23">
        <f t="shared" si="24"/>
        <v>0.16249836593437594</v>
      </c>
      <c r="AK70" s="23">
        <f t="shared" si="24"/>
        <v>0.16145944421127953</v>
      </c>
      <c r="AL70" s="23">
        <f t="shared" si="24"/>
        <v>0.16256716869749485</v>
      </c>
      <c r="AM70" s="23">
        <f t="shared" si="24"/>
        <v>0.15073785006886603</v>
      </c>
      <c r="AN70" s="23">
        <f t="shared" si="24"/>
        <v>0.15990686692464087</v>
      </c>
      <c r="AO70" s="23">
        <f t="shared" si="24"/>
        <v>0.16767888765002953</v>
      </c>
      <c r="AP70" s="23">
        <f t="shared" si="24"/>
        <v>0.16864957040729323</v>
      </c>
      <c r="AQ70" s="23">
        <f t="shared" si="24"/>
        <v>0.16189051711355096</v>
      </c>
      <c r="AR70" s="23">
        <f t="shared" si="24"/>
        <v>0.16054954194093263</v>
      </c>
      <c r="AS70" s="23">
        <f t="shared" si="24"/>
        <v>0.16361186505147926</v>
      </c>
      <c r="AT70" s="23">
        <f t="shared" si="24"/>
        <v>0.16128449948746379</v>
      </c>
      <c r="AU70" s="23">
        <f t="shared" si="24"/>
        <v>0.1576693127009646</v>
      </c>
      <c r="AV70" s="23">
        <f t="shared" si="24"/>
        <v>0.15184133842443731</v>
      </c>
      <c r="AW70" s="23">
        <f t="shared" si="24"/>
        <v>0.15364373995176847</v>
      </c>
      <c r="AX70" s="23">
        <f t="shared" si="24"/>
        <v>0.15403938906752407</v>
      </c>
      <c r="AY70" s="23">
        <f t="shared" si="24"/>
        <v>0.15202981095491999</v>
      </c>
      <c r="AZ70" s="23">
        <f t="shared" si="24"/>
        <v>0.15358700920988858</v>
      </c>
      <c r="BA70" s="23">
        <f t="shared" si="24"/>
        <v>0.15228429471643234</v>
      </c>
      <c r="BB70" s="23">
        <f t="shared" si="24"/>
        <v>0.15636209403780904</v>
      </c>
      <c r="BC70" s="23">
        <f t="shared" si="24"/>
        <v>0.15112223189525453</v>
      </c>
      <c r="BD70" s="23">
        <f t="shared" si="24"/>
        <v>0.15583831558556122</v>
      </c>
      <c r="BE70" s="23">
        <f t="shared" si="24"/>
        <v>0.1581848266637455</v>
      </c>
      <c r="BF70" s="23">
        <f t="shared" si="24"/>
        <v>0.15949933409820752</v>
      </c>
      <c r="BG70" s="23">
        <f t="shared" si="24"/>
        <v>0.14999531264647983</v>
      </c>
      <c r="BH70" s="23">
        <f t="shared" si="24"/>
        <v>0.1510871902900093</v>
      </c>
      <c r="BI70" s="23">
        <f t="shared" si="24"/>
        <v>0.15723589520180431</v>
      </c>
      <c r="BJ70" s="23">
        <f t="shared" si="24"/>
        <v>0.1573351568057616</v>
      </c>
      <c r="BK70" s="23">
        <f t="shared" si="24"/>
        <v>0.14508987575997881</v>
      </c>
      <c r="BL70" s="23">
        <f t="shared" si="24"/>
        <v>0.10236552774946012</v>
      </c>
      <c r="BM70" s="23">
        <f t="shared" si="24"/>
        <v>0.13487030131467928</v>
      </c>
      <c r="BN70" s="23">
        <f t="shared" si="24"/>
        <v>0.14574123989218329</v>
      </c>
      <c r="BO70" s="23">
        <f t="shared" si="24"/>
        <v>0.15191803934881409</v>
      </c>
      <c r="BP70" s="23">
        <f t="shared" ref="BP70:CF70" si="25">BP57/BP64</f>
        <v>0.15860902030466986</v>
      </c>
      <c r="BQ70" s="23">
        <f t="shared" si="25"/>
        <v>0.15876061437947084</v>
      </c>
      <c r="BR70" s="23">
        <f t="shared" si="25"/>
        <v>0.16159894456562041</v>
      </c>
      <c r="BS70" s="23">
        <f t="shared" si="25"/>
        <v>0.16569753853920297</v>
      </c>
      <c r="BT70" s="23">
        <f t="shared" si="25"/>
        <v>0.17087309939398335</v>
      </c>
      <c r="BU70" s="23">
        <f t="shared" si="25"/>
        <v>0.16702722470182368</v>
      </c>
      <c r="BV70" s="23">
        <f t="shared" si="25"/>
        <v>0.16356077046521036</v>
      </c>
      <c r="BW70" s="23">
        <f t="shared" si="25"/>
        <v>0.15828494132648666</v>
      </c>
      <c r="BX70" s="23">
        <f t="shared" si="25"/>
        <v>0.15664568441267471</v>
      </c>
      <c r="BY70" s="23">
        <f t="shared" si="25"/>
        <v>0.15797529152115275</v>
      </c>
      <c r="BZ70" s="23">
        <f t="shared" si="25"/>
        <v>0.16270311708005714</v>
      </c>
      <c r="CA70" s="23">
        <f t="shared" si="25"/>
        <v>0.16995795273307238</v>
      </c>
      <c r="CB70" s="23">
        <f t="shared" si="25"/>
        <v>0.16978015928359091</v>
      </c>
      <c r="CC70" s="23">
        <f t="shared" si="25"/>
        <v>0.16912701506754071</v>
      </c>
      <c r="CD70" s="23">
        <f t="shared" si="25"/>
        <v>0.17064622386302156</v>
      </c>
      <c r="CE70" s="23">
        <f t="shared" si="25"/>
        <v>0.16717744286265765</v>
      </c>
      <c r="CF70" s="23">
        <f t="shared" si="25"/>
        <v>0.17309002831029954</v>
      </c>
      <c r="CG70" s="22" t="s">
        <v>147</v>
      </c>
    </row>
    <row r="71" spans="2:85" s="22" customFormat="1" x14ac:dyDescent="0.3">
      <c r="B71" s="22" t="s">
        <v>138</v>
      </c>
      <c r="C71" s="23">
        <f>C47/C64</f>
        <v>9.2942611081472462E-2</v>
      </c>
      <c r="D71" s="23">
        <f t="shared" ref="D71:BO71" si="26">D47/D64</f>
        <v>9.8096562761984613E-2</v>
      </c>
      <c r="E71" s="23">
        <f t="shared" si="26"/>
        <v>9.661992226202272E-2</v>
      </c>
      <c r="F71" s="23">
        <f t="shared" si="26"/>
        <v>0.11032886212941087</v>
      </c>
      <c r="G71" s="23">
        <f t="shared" si="26"/>
        <v>0.10310476945435328</v>
      </c>
      <c r="H71" s="23">
        <f t="shared" si="26"/>
        <v>0.10572070286695733</v>
      </c>
      <c r="I71" s="23">
        <f t="shared" si="26"/>
        <v>0.11273175672700049</v>
      </c>
      <c r="J71" s="23">
        <f t="shared" si="26"/>
        <v>0.10492799577222882</v>
      </c>
      <c r="K71" s="23">
        <f t="shared" si="26"/>
        <v>9.7730875114707599E-2</v>
      </c>
      <c r="L71" s="23">
        <f t="shared" si="26"/>
        <v>9.9315925586051554E-2</v>
      </c>
      <c r="M71" s="23">
        <f t="shared" si="26"/>
        <v>8.8287311253858344E-2</v>
      </c>
      <c r="N71" s="23">
        <f t="shared" si="26"/>
        <v>9.1949612079753065E-2</v>
      </c>
      <c r="O71" s="23">
        <f t="shared" si="26"/>
        <v>7.5944315327370476E-2</v>
      </c>
      <c r="P71" s="23">
        <f t="shared" si="26"/>
        <v>7.8158868777926452E-2</v>
      </c>
      <c r="Q71" s="23">
        <f t="shared" si="26"/>
        <v>8.0944667464844952E-2</v>
      </c>
      <c r="R71" s="23">
        <f t="shared" si="26"/>
        <v>4.987049166216713E-2</v>
      </c>
      <c r="S71" s="23">
        <f t="shared" si="26"/>
        <v>5.4232292975166685E-2</v>
      </c>
      <c r="T71" s="23">
        <f t="shared" si="26"/>
        <v>5.5552871452958417E-2</v>
      </c>
      <c r="U71" s="23">
        <f t="shared" si="26"/>
        <v>6.1584049988726769E-2</v>
      </c>
      <c r="V71" s="23">
        <f t="shared" si="26"/>
        <v>7.5788320932779346E-2</v>
      </c>
      <c r="W71" s="23">
        <f t="shared" si="26"/>
        <v>7.9895961071319785E-2</v>
      </c>
      <c r="X71" s="23">
        <f t="shared" si="26"/>
        <v>8.1559646642557548E-2</v>
      </c>
      <c r="Y71" s="23">
        <f t="shared" si="26"/>
        <v>8.6043005881479978E-2</v>
      </c>
      <c r="Z71" s="23">
        <f t="shared" si="26"/>
        <v>8.2231369455357764E-2</v>
      </c>
      <c r="AA71" s="23">
        <f t="shared" si="26"/>
        <v>7.371823450735622E-2</v>
      </c>
      <c r="AB71" s="23">
        <f t="shared" si="26"/>
        <v>7.9528904740674686E-2</v>
      </c>
      <c r="AC71" s="23">
        <f t="shared" si="26"/>
        <v>7.7894189329766675E-2</v>
      </c>
      <c r="AD71" s="23">
        <f t="shared" si="26"/>
        <v>7.8971615396046954E-2</v>
      </c>
      <c r="AE71" s="23">
        <f t="shared" si="26"/>
        <v>9.3226657490250067E-2</v>
      </c>
      <c r="AF71" s="23">
        <f t="shared" si="26"/>
        <v>9.2165634319798115E-2</v>
      </c>
      <c r="AG71" s="23">
        <f t="shared" si="26"/>
        <v>9.1886040376233089E-2</v>
      </c>
      <c r="AH71" s="23">
        <f t="shared" si="26"/>
        <v>9.2939894471208997E-2</v>
      </c>
      <c r="AI71" s="23">
        <f t="shared" si="26"/>
        <v>9.2904371039540953E-2</v>
      </c>
      <c r="AJ71" s="23">
        <f t="shared" si="26"/>
        <v>9.149391439560213E-2</v>
      </c>
      <c r="AK71" s="23">
        <f t="shared" si="26"/>
        <v>9.171408323758283E-2</v>
      </c>
      <c r="AL71" s="23">
        <f t="shared" si="26"/>
        <v>9.2842448552733894E-2</v>
      </c>
      <c r="AM71" s="23">
        <f t="shared" si="26"/>
        <v>8.6456352069259529E-2</v>
      </c>
      <c r="AN71" s="23">
        <f t="shared" si="26"/>
        <v>9.1729520561421918E-2</v>
      </c>
      <c r="AO71" s="23">
        <f t="shared" si="26"/>
        <v>9.6910867711680976E-2</v>
      </c>
      <c r="AP71" s="23">
        <f t="shared" si="26"/>
        <v>9.5658162261428481E-2</v>
      </c>
      <c r="AQ71" s="23">
        <f t="shared" si="26"/>
        <v>8.6976423335546796E-2</v>
      </c>
      <c r="AR71" s="23">
        <f t="shared" si="26"/>
        <v>8.8130435623521214E-2</v>
      </c>
      <c r="AS71" s="23">
        <f t="shared" si="26"/>
        <v>8.8549490364964442E-2</v>
      </c>
      <c r="AT71" s="23">
        <f t="shared" si="26"/>
        <v>7.9310945065146896E-2</v>
      </c>
      <c r="AU71" s="23">
        <f t="shared" si="26"/>
        <v>8.2747186495176844E-2</v>
      </c>
      <c r="AV71" s="23">
        <f t="shared" si="26"/>
        <v>8.3174236334405141E-2</v>
      </c>
      <c r="AW71" s="23">
        <f t="shared" si="26"/>
        <v>8.1893086816720251E-2</v>
      </c>
      <c r="AX71" s="23">
        <f t="shared" si="26"/>
        <v>8.0831742363344047E-2</v>
      </c>
      <c r="AY71" s="23">
        <f t="shared" si="26"/>
        <v>8.2610276296655363E-2</v>
      </c>
      <c r="AZ71" s="23">
        <f t="shared" si="26"/>
        <v>8.1822588463402818E-2</v>
      </c>
      <c r="BA71" s="23">
        <f t="shared" si="26"/>
        <v>8.0956131846825014E-2</v>
      </c>
      <c r="BB71" s="23">
        <f t="shared" si="26"/>
        <v>7.0794958797867194E-2</v>
      </c>
      <c r="BC71" s="23">
        <f t="shared" si="26"/>
        <v>7.2764904957653254E-2</v>
      </c>
      <c r="BD71" s="23">
        <f t="shared" si="26"/>
        <v>7.8760903781515013E-2</v>
      </c>
      <c r="BE71" s="23">
        <f t="shared" si="26"/>
        <v>7.7175423323282338E-2</v>
      </c>
      <c r="BF71" s="23">
        <f t="shared" si="26"/>
        <v>7.5278612156887609E-2</v>
      </c>
      <c r="BG71" s="23">
        <f t="shared" si="26"/>
        <v>6.7448259888937281E-2</v>
      </c>
      <c r="BH71" s="23">
        <f t="shared" si="26"/>
        <v>6.758060869421359E-2</v>
      </c>
      <c r="BI71" s="23">
        <f t="shared" si="26"/>
        <v>7.0315817336590578E-2</v>
      </c>
      <c r="BJ71" s="23">
        <f t="shared" si="26"/>
        <v>7.409327282051846E-2</v>
      </c>
      <c r="BK71" s="23">
        <f t="shared" si="26"/>
        <v>6.8183320116309801E-2</v>
      </c>
      <c r="BL71" s="23">
        <f t="shared" si="26"/>
        <v>6.4197003080228437E-2</v>
      </c>
      <c r="BM71" s="23">
        <f t="shared" si="26"/>
        <v>0.10208769971964397</v>
      </c>
      <c r="BN71" s="23">
        <f t="shared" si="26"/>
        <v>9.4770889487870616E-2</v>
      </c>
      <c r="BO71" s="23">
        <f t="shared" si="26"/>
        <v>0.10244574717652245</v>
      </c>
      <c r="BP71" s="23">
        <f t="shared" ref="BP71:CF71" si="27">BP47/BP64</f>
        <v>0.11785992373270511</v>
      </c>
      <c r="BQ71" s="23">
        <f t="shared" si="27"/>
        <v>0.1127707097243951</v>
      </c>
      <c r="BR71" s="23">
        <f t="shared" si="27"/>
        <v>0.10885611521183319</v>
      </c>
      <c r="BS71" s="23">
        <f t="shared" si="27"/>
        <v>0.11220073105292189</v>
      </c>
      <c r="BT71" s="23">
        <f t="shared" si="27"/>
        <v>0.11861777406829481</v>
      </c>
      <c r="BU71" s="23">
        <f t="shared" si="27"/>
        <v>0.10825993664165524</v>
      </c>
      <c r="BV71" s="23">
        <f t="shared" si="27"/>
        <v>0.10149213487055261</v>
      </c>
      <c r="BW71" s="23">
        <f t="shared" si="27"/>
        <v>0.10226509055192735</v>
      </c>
      <c r="BX71" s="23">
        <f t="shared" si="27"/>
        <v>0.10336498453003307</v>
      </c>
      <c r="BY71" s="23">
        <f t="shared" si="27"/>
        <v>0.10703625094073178</v>
      </c>
      <c r="BZ71" s="23">
        <f t="shared" si="27"/>
        <v>0.11062471462024071</v>
      </c>
      <c r="CA71" s="23">
        <f t="shared" si="27"/>
        <v>0.11446798815219868</v>
      </c>
      <c r="CB71" s="23">
        <f t="shared" si="27"/>
        <v>0.11674679781260323</v>
      </c>
      <c r="CC71" s="23">
        <f t="shared" si="27"/>
        <v>0.116079143774642</v>
      </c>
      <c r="CD71" s="23">
        <f t="shared" si="27"/>
        <v>0.11873428598707871</v>
      </c>
      <c r="CE71" s="23">
        <f t="shared" si="27"/>
        <v>0.11686270493417683</v>
      </c>
      <c r="CF71" s="23">
        <f t="shared" si="27"/>
        <v>0.11842038653099529</v>
      </c>
      <c r="CG71" s="22" t="s">
        <v>138</v>
      </c>
    </row>
    <row r="72" spans="2:85" s="3" customFormat="1" x14ac:dyDescent="0.3">
      <c r="B72" s="3" t="s">
        <v>136</v>
      </c>
      <c r="C72" s="8">
        <f t="shared" ref="C72:BN72" si="28">C57/C65</f>
        <v>0.11726893521521554</v>
      </c>
      <c r="D72" s="8">
        <f t="shared" si="28"/>
        <v>0.12256852530949175</v>
      </c>
      <c r="E72" s="8">
        <f t="shared" si="28"/>
        <v>0.1203286247831561</v>
      </c>
      <c r="F72" s="8">
        <f t="shared" si="28"/>
        <v>0.12898806710402766</v>
      </c>
      <c r="G72" s="8">
        <f t="shared" si="28"/>
        <v>0.12298803167910813</v>
      </c>
      <c r="H72" s="8">
        <f t="shared" si="28"/>
        <v>0.12282613400946425</v>
      </c>
      <c r="I72" s="8">
        <f t="shared" si="28"/>
        <v>0.12906154339222131</v>
      </c>
      <c r="J72" s="8">
        <f t="shared" si="28"/>
        <v>0.12543988810185339</v>
      </c>
      <c r="K72" s="8">
        <f t="shared" si="28"/>
        <v>0.1189748613958309</v>
      </c>
      <c r="L72" s="8">
        <f t="shared" si="28"/>
        <v>0.12132238530455161</v>
      </c>
      <c r="M72" s="8">
        <f t="shared" si="28"/>
        <v>0.11625052363723878</v>
      </c>
      <c r="N72" s="8">
        <f t="shared" si="28"/>
        <v>0.11785944433563854</v>
      </c>
      <c r="O72" s="8">
        <f t="shared" si="28"/>
        <v>0.10859611728553618</v>
      </c>
      <c r="P72" s="8">
        <f t="shared" si="28"/>
        <v>0.10882397193107966</v>
      </c>
      <c r="Q72" s="8">
        <f t="shared" si="28"/>
        <v>0.11560894827914334</v>
      </c>
      <c r="R72" s="8">
        <f t="shared" si="28"/>
        <v>0.1065691068842001</v>
      </c>
      <c r="S72" s="8">
        <f t="shared" si="28"/>
        <v>0.10262246910538876</v>
      </c>
      <c r="T72" s="8">
        <f t="shared" si="28"/>
        <v>9.9774524326410388E-2</v>
      </c>
      <c r="U72" s="8">
        <f t="shared" si="28"/>
        <v>0.10200111735019499</v>
      </c>
      <c r="V72" s="8">
        <f t="shared" si="28"/>
        <v>0.1104146638366935</v>
      </c>
      <c r="W72" s="8">
        <f t="shared" si="28"/>
        <v>0.11414016629849708</v>
      </c>
      <c r="X72" s="8">
        <f t="shared" si="28"/>
        <v>0.11614587634064293</v>
      </c>
      <c r="Y72" s="8">
        <f t="shared" si="28"/>
        <v>0.1228504384482773</v>
      </c>
      <c r="Z72" s="8">
        <f t="shared" si="28"/>
        <v>0.12061040848346784</v>
      </c>
      <c r="AA72" s="8">
        <f t="shared" si="28"/>
        <v>0.11237166708860086</v>
      </c>
      <c r="AB72" s="8">
        <f t="shared" si="28"/>
        <v>0.1201746798949774</v>
      </c>
      <c r="AC72" s="8">
        <f t="shared" si="28"/>
        <v>0.12141857366301122</v>
      </c>
      <c r="AD72" s="8">
        <f t="shared" si="28"/>
        <v>0.12405799378377207</v>
      </c>
      <c r="AE72" s="8">
        <f t="shared" si="28"/>
        <v>0.12280792683536372</v>
      </c>
      <c r="AF72" s="8">
        <f t="shared" si="28"/>
        <v>0.12425394380390865</v>
      </c>
      <c r="AG72" s="8">
        <f t="shared" si="28"/>
        <v>0.12156134988068146</v>
      </c>
      <c r="AH72" s="8">
        <f t="shared" si="28"/>
        <v>0.12367830955183812</v>
      </c>
      <c r="AI72" s="8">
        <f t="shared" si="28"/>
        <v>0.12401744192396882</v>
      </c>
      <c r="AJ72" s="8">
        <f t="shared" si="28"/>
        <v>0.12320687966467787</v>
      </c>
      <c r="AK72" s="8">
        <f t="shared" si="28"/>
        <v>0.12230170971164872</v>
      </c>
      <c r="AL72" s="8">
        <f t="shared" si="28"/>
        <v>0.12277841512795552</v>
      </c>
      <c r="AM72" s="8">
        <f t="shared" si="28"/>
        <v>0.11494515757979727</v>
      </c>
      <c r="AN72" s="8">
        <f t="shared" si="28"/>
        <v>0.12132481968642907</v>
      </c>
      <c r="AO72" s="8">
        <f t="shared" si="28"/>
        <v>0.12655431441355469</v>
      </c>
      <c r="AP72" s="8">
        <f t="shared" si="28"/>
        <v>0.12677904365746748</v>
      </c>
      <c r="AQ72" s="8">
        <f t="shared" si="28"/>
        <v>0.12194304694015477</v>
      </c>
      <c r="AR72" s="8">
        <f t="shared" si="28"/>
        <v>0.12071669363743028</v>
      </c>
      <c r="AS72" s="8">
        <f t="shared" si="28"/>
        <v>0.12263339178330696</v>
      </c>
      <c r="AT72" s="8">
        <f t="shared" si="28"/>
        <v>0.12075163633175483</v>
      </c>
      <c r="AU72" s="8">
        <f t="shared" si="28"/>
        <v>0.11878284571615322</v>
      </c>
      <c r="AV72" s="8">
        <f t="shared" si="28"/>
        <v>0.11440699015983576</v>
      </c>
      <c r="AW72" s="8">
        <f t="shared" si="28"/>
        <v>0.11550993109960025</v>
      </c>
      <c r="AX72" s="8">
        <f t="shared" si="28"/>
        <v>0.11550636631918113</v>
      </c>
      <c r="AY72" s="8">
        <f t="shared" si="28"/>
        <v>0.11456355261336838</v>
      </c>
      <c r="AZ72" s="8">
        <f t="shared" si="28"/>
        <v>0.11539673315031732</v>
      </c>
      <c r="BA72" s="8">
        <f t="shared" si="28"/>
        <v>0.11411165292496053</v>
      </c>
      <c r="BB72" s="8">
        <f t="shared" si="28"/>
        <v>0.11666876374145292</v>
      </c>
      <c r="BC72" s="8">
        <f t="shared" si="28"/>
        <v>0.11376269518775542</v>
      </c>
      <c r="BD72" s="8">
        <f t="shared" si="28"/>
        <v>0.11691585766453881</v>
      </c>
      <c r="BE72" s="8">
        <f t="shared" si="28"/>
        <v>0.11827615829666251</v>
      </c>
      <c r="BF72" s="8">
        <f t="shared" si="28"/>
        <v>0.11894701923633895</v>
      </c>
      <c r="BG72" s="8">
        <f t="shared" si="28"/>
        <v>0.11273625698258127</v>
      </c>
      <c r="BH72" s="8">
        <f t="shared" si="28"/>
        <v>0.11328544699151459</v>
      </c>
      <c r="BI72" s="8">
        <f t="shared" si="28"/>
        <v>0.11754239965753636</v>
      </c>
      <c r="BJ72" s="8">
        <f t="shared" si="28"/>
        <v>0.11731763711157456</v>
      </c>
      <c r="BK72" s="8">
        <f t="shared" si="28"/>
        <v>0.10834506495475626</v>
      </c>
      <c r="BL72" s="8">
        <f t="shared" si="28"/>
        <v>7.8347450684871492E-2</v>
      </c>
      <c r="BM72" s="8">
        <f t="shared" si="28"/>
        <v>0.1014722222097635</v>
      </c>
      <c r="BN72" s="8">
        <f t="shared" si="28"/>
        <v>0.10876898824848302</v>
      </c>
      <c r="BO72" s="8">
        <f t="shared" ref="BO72:CF72" si="29">BO57/BO65</f>
        <v>0.11453535221488913</v>
      </c>
      <c r="BP72" s="8">
        <f t="shared" si="29"/>
        <v>0.11908754875135404</v>
      </c>
      <c r="BQ72" s="8">
        <f t="shared" si="29"/>
        <v>0.11885399418852112</v>
      </c>
      <c r="BR72" s="8">
        <f t="shared" si="29"/>
        <v>0.12068383968822108</v>
      </c>
      <c r="BS72" s="8">
        <f t="shared" si="29"/>
        <v>0.12402156224324533</v>
      </c>
      <c r="BT72" s="8">
        <f t="shared" si="29"/>
        <v>0.12810907259458956</v>
      </c>
      <c r="BU72" s="8">
        <f t="shared" si="29"/>
        <v>0.1254339080321456</v>
      </c>
      <c r="BV72" s="8">
        <f t="shared" si="29"/>
        <v>0.12299960358917793</v>
      </c>
      <c r="BW72" s="8">
        <f t="shared" si="29"/>
        <v>0.11889290886723171</v>
      </c>
      <c r="BX72" s="8">
        <f t="shared" si="29"/>
        <v>0.11754225920836855</v>
      </c>
      <c r="BY72" s="8">
        <f t="shared" si="29"/>
        <v>0.11832292394505095</v>
      </c>
      <c r="BZ72" s="8">
        <f t="shared" si="29"/>
        <v>0.12163815590846286</v>
      </c>
      <c r="CA72" s="8">
        <f t="shared" si="29"/>
        <v>0.12660922589378101</v>
      </c>
      <c r="CB72" s="8">
        <f t="shared" si="29"/>
        <v>0.12643444370275828</v>
      </c>
      <c r="CC72" s="8">
        <f t="shared" si="29"/>
        <v>0.12624858605539568</v>
      </c>
      <c r="CD72" s="8">
        <f t="shared" si="29"/>
        <v>0.12736511531004202</v>
      </c>
      <c r="CE72" s="8">
        <f t="shared" si="29"/>
        <v>0.12474818921673175</v>
      </c>
      <c r="CF72" s="8">
        <f t="shared" si="29"/>
        <v>0.12895779257201875</v>
      </c>
      <c r="CG72" s="3" t="s">
        <v>136</v>
      </c>
    </row>
    <row r="73" spans="2:85" s="3" customFormat="1" x14ac:dyDescent="0.3">
      <c r="B73" s="3" t="s">
        <v>137</v>
      </c>
      <c r="C73" s="8">
        <f t="shared" ref="C73:BN73" si="30">C57/C67</f>
        <v>0.13090518852794164</v>
      </c>
      <c r="D73" s="8">
        <f t="shared" si="30"/>
        <v>0.1373345559926567</v>
      </c>
      <c r="E73" s="8">
        <f t="shared" si="30"/>
        <v>0.13468544323949661</v>
      </c>
      <c r="F73" s="8">
        <f t="shared" si="30"/>
        <v>0.14500750152455671</v>
      </c>
      <c r="G73" s="8">
        <f t="shared" si="30"/>
        <v>0.13744551649995404</v>
      </c>
      <c r="H73" s="8">
        <f t="shared" si="30"/>
        <v>0.13707900818209345</v>
      </c>
      <c r="I73" s="8">
        <f t="shared" si="30"/>
        <v>0.14444134773035255</v>
      </c>
      <c r="J73" s="8">
        <f t="shared" si="30"/>
        <v>0.14032529284847181</v>
      </c>
      <c r="K73" s="8">
        <f t="shared" si="30"/>
        <v>0.13260396217475653</v>
      </c>
      <c r="L73" s="8">
        <f t="shared" si="30"/>
        <v>0.1352199236822067</v>
      </c>
      <c r="M73" s="8">
        <f t="shared" si="30"/>
        <v>0.12932299463911015</v>
      </c>
      <c r="N73" s="8">
        <f t="shared" si="30"/>
        <v>0.13110948127116132</v>
      </c>
      <c r="O73" s="8">
        <f t="shared" si="30"/>
        <v>0.1200268702300933</v>
      </c>
      <c r="P73" s="8">
        <f t="shared" si="30"/>
        <v>0.11985836864055699</v>
      </c>
      <c r="Q73" s="8">
        <f t="shared" si="30"/>
        <v>0.12789643323512959</v>
      </c>
      <c r="R73" s="8">
        <f t="shared" si="30"/>
        <v>0.11805417940429952</v>
      </c>
      <c r="S73" s="8">
        <f t="shared" si="30"/>
        <v>0.11313776927831606</v>
      </c>
      <c r="T73" s="8">
        <f t="shared" si="30"/>
        <v>0.10999558491838857</v>
      </c>
      <c r="U73" s="8">
        <f t="shared" si="30"/>
        <v>0.11274671607727846</v>
      </c>
      <c r="V73" s="8">
        <f t="shared" si="30"/>
        <v>0.12241528349004253</v>
      </c>
      <c r="W73" s="8">
        <f t="shared" si="30"/>
        <v>0.12642160274877007</v>
      </c>
      <c r="X73" s="8">
        <f t="shared" si="30"/>
        <v>0.12898539466873804</v>
      </c>
      <c r="Y73" s="8">
        <f t="shared" si="30"/>
        <v>0.13663049290051263</v>
      </c>
      <c r="Z73" s="8">
        <f t="shared" si="30"/>
        <v>0.13381795111288713</v>
      </c>
      <c r="AA73" s="8">
        <f t="shared" si="30"/>
        <v>0.12408774070755869</v>
      </c>
      <c r="AB73" s="8">
        <f t="shared" si="30"/>
        <v>0.1330109549115388</v>
      </c>
      <c r="AC73" s="8">
        <f t="shared" si="30"/>
        <v>0.13468108633044912</v>
      </c>
      <c r="AD73" s="8">
        <f t="shared" si="30"/>
        <v>0.13764114105585801</v>
      </c>
      <c r="AE73" s="8">
        <f t="shared" si="30"/>
        <v>0.13631461573803899</v>
      </c>
      <c r="AF73" s="8">
        <f t="shared" si="30"/>
        <v>0.13817697782846022</v>
      </c>
      <c r="AG73" s="8">
        <f t="shared" si="30"/>
        <v>0.13479500898664776</v>
      </c>
      <c r="AH73" s="8">
        <f t="shared" si="30"/>
        <v>0.1376501019334426</v>
      </c>
      <c r="AI73" s="8">
        <f t="shared" si="30"/>
        <v>0.13745390956502421</v>
      </c>
      <c r="AJ73" s="8">
        <f t="shared" si="30"/>
        <v>0.13667566185559912</v>
      </c>
      <c r="AK73" s="8">
        <f t="shared" si="30"/>
        <v>0.13556045460525412</v>
      </c>
      <c r="AL73" s="8">
        <f t="shared" si="30"/>
        <v>0.13619408434505192</v>
      </c>
      <c r="AM73" s="8">
        <f t="shared" si="30"/>
        <v>0.12696732882415179</v>
      </c>
      <c r="AN73" s="8">
        <f t="shared" si="30"/>
        <v>0.13431224501755074</v>
      </c>
      <c r="AO73" s="8">
        <f t="shared" si="30"/>
        <v>0.14055390907794776</v>
      </c>
      <c r="AP73" s="8">
        <f t="shared" si="30"/>
        <v>0.14122067449155512</v>
      </c>
      <c r="AQ73" s="8">
        <f t="shared" si="30"/>
        <v>0.13559791714516911</v>
      </c>
      <c r="AR73" s="8">
        <f t="shared" si="30"/>
        <v>0.13412968420462582</v>
      </c>
      <c r="AS73" s="8">
        <f t="shared" si="30"/>
        <v>0.13652558521050248</v>
      </c>
      <c r="AT73" s="8">
        <f t="shared" si="30"/>
        <v>0.13445098023434954</v>
      </c>
      <c r="AU73" s="8">
        <f t="shared" si="30"/>
        <v>0.13192803262725944</v>
      </c>
      <c r="AV73" s="8">
        <f t="shared" si="30"/>
        <v>0.12675331061661582</v>
      </c>
      <c r="AW73" s="8">
        <f t="shared" si="30"/>
        <v>0.12822885704506881</v>
      </c>
      <c r="AX73" s="8">
        <f t="shared" si="30"/>
        <v>0.12832668524818416</v>
      </c>
      <c r="AY73" s="8">
        <f t="shared" si="30"/>
        <v>0.12710073362360216</v>
      </c>
      <c r="AZ73" s="8">
        <f t="shared" si="30"/>
        <v>0.12818972061144637</v>
      </c>
      <c r="BA73" s="8">
        <f t="shared" si="30"/>
        <v>0.1267963158616606</v>
      </c>
      <c r="BB73" s="8">
        <f t="shared" si="30"/>
        <v>0.12982538234890997</v>
      </c>
      <c r="BC73" s="8">
        <f t="shared" si="30"/>
        <v>0.12621656038659551</v>
      </c>
      <c r="BD73" s="8">
        <f t="shared" si="30"/>
        <v>0.12993587501598505</v>
      </c>
      <c r="BE73" s="8">
        <f t="shared" si="30"/>
        <v>0.13166086641222766</v>
      </c>
      <c r="BF73" s="8">
        <f t="shared" si="30"/>
        <v>0.1324747557261011</v>
      </c>
      <c r="BG73" s="8">
        <f t="shared" si="30"/>
        <v>0.12520596583663235</v>
      </c>
      <c r="BH73" s="8">
        <f t="shared" si="30"/>
        <v>0.12591049259912465</v>
      </c>
      <c r="BI73" s="8">
        <f t="shared" si="30"/>
        <v>0.13091390952401291</v>
      </c>
      <c r="BJ73" s="8">
        <f t="shared" si="30"/>
        <v>0.13067418912223788</v>
      </c>
      <c r="BK73" s="8">
        <f t="shared" si="30"/>
        <v>0.12055245982154328</v>
      </c>
      <c r="BL73" s="8">
        <f t="shared" si="30"/>
        <v>8.5812661003983978E-2</v>
      </c>
      <c r="BM73" s="8">
        <f t="shared" si="30"/>
        <v>0.11230145555229304</v>
      </c>
      <c r="BN73" s="8">
        <f t="shared" si="30"/>
        <v>0.12090848584327217</v>
      </c>
      <c r="BO73" s="8">
        <f t="shared" ref="BO73:CF73" si="31">BO57/BO67</f>
        <v>0.12694345821168787</v>
      </c>
      <c r="BP73" s="8">
        <f t="shared" si="31"/>
        <v>0.13226016694064033</v>
      </c>
      <c r="BQ73" s="8">
        <f t="shared" si="31"/>
        <v>0.13208802212945006</v>
      </c>
      <c r="BR73" s="8">
        <f t="shared" si="31"/>
        <v>0.13389042756277356</v>
      </c>
      <c r="BS73" s="8">
        <f t="shared" si="31"/>
        <v>0.13725722476732893</v>
      </c>
      <c r="BT73" s="8">
        <f t="shared" si="31"/>
        <v>0.14153673258097874</v>
      </c>
      <c r="BU73" s="8">
        <f t="shared" si="31"/>
        <v>0.1387773064284096</v>
      </c>
      <c r="BV73" s="8">
        <f t="shared" si="31"/>
        <v>0.13587575584639805</v>
      </c>
      <c r="BW73" s="8">
        <f t="shared" si="31"/>
        <v>0.13159598887472609</v>
      </c>
      <c r="BX73" s="8">
        <f t="shared" si="31"/>
        <v>0.13031904287109877</v>
      </c>
      <c r="BY73" s="8">
        <f t="shared" si="31"/>
        <v>0.13110473301840217</v>
      </c>
      <c r="BZ73" s="8">
        <f t="shared" si="31"/>
        <v>0.13504444101246352</v>
      </c>
      <c r="CA73" s="8">
        <f t="shared" si="31"/>
        <v>0.14104169749653814</v>
      </c>
      <c r="CB73" s="8">
        <f t="shared" si="31"/>
        <v>0.14046101853121737</v>
      </c>
      <c r="CC73" s="8">
        <f t="shared" si="31"/>
        <v>0.13989988270936363</v>
      </c>
      <c r="CD73" s="8">
        <f t="shared" si="31"/>
        <v>0.14120280583949557</v>
      </c>
      <c r="CE73" s="8">
        <f t="shared" si="31"/>
        <v>0.13772939130557227</v>
      </c>
      <c r="CF73" s="8">
        <f t="shared" si="31"/>
        <v>0.1427400475373615</v>
      </c>
      <c r="CG73" s="3" t="s">
        <v>137</v>
      </c>
    </row>
    <row r="74" spans="2:85" s="3" customFormat="1" x14ac:dyDescent="0.3">
      <c r="B74" s="3" t="s">
        <v>113</v>
      </c>
      <c r="C74" s="8">
        <f t="shared" ref="C74:AH74" si="32">C32/C34</f>
        <v>0.2030474840538625</v>
      </c>
      <c r="D74" s="8">
        <f t="shared" si="32"/>
        <v>0.19416832339297549</v>
      </c>
      <c r="E74" s="8">
        <f t="shared" si="32"/>
        <v>0.20454807803301397</v>
      </c>
      <c r="F74" s="8">
        <f t="shared" si="32"/>
        <v>0.17606837606837605</v>
      </c>
      <c r="G74" s="8">
        <f t="shared" si="32"/>
        <v>0.16777343750000001</v>
      </c>
      <c r="H74" s="8">
        <f t="shared" si="32"/>
        <v>0.17226478098605383</v>
      </c>
      <c r="I74" s="8">
        <f t="shared" si="32"/>
        <v>0.16621450533550372</v>
      </c>
      <c r="J74" s="8">
        <f t="shared" si="32"/>
        <v>0.19413636802005979</v>
      </c>
      <c r="K74" s="8">
        <f t="shared" si="32"/>
        <v>0.22850519100897085</v>
      </c>
      <c r="L74" s="8">
        <f t="shared" si="32"/>
        <v>0.24794208072994151</v>
      </c>
      <c r="M74" s="8">
        <f t="shared" si="32"/>
        <v>0.30419347681384512</v>
      </c>
      <c r="N74" s="8">
        <f t="shared" si="32"/>
        <v>0.32889628397115916</v>
      </c>
      <c r="O74" s="8">
        <f t="shared" si="32"/>
        <v>0.3828219376661029</v>
      </c>
      <c r="P74" s="8">
        <f t="shared" si="32"/>
        <v>0.40253411306042886</v>
      </c>
      <c r="Q74" s="8">
        <f t="shared" si="32"/>
        <v>0.35338586030664393</v>
      </c>
      <c r="R74" s="8">
        <f t="shared" si="32"/>
        <v>0.40766418757090633</v>
      </c>
      <c r="S74" s="8">
        <f t="shared" si="32"/>
        <v>0.43761454955590018</v>
      </c>
      <c r="T74" s="8">
        <f t="shared" si="32"/>
        <v>0.46146788990825688</v>
      </c>
      <c r="U74" s="8">
        <f t="shared" si="32"/>
        <v>0.42030629608621661</v>
      </c>
      <c r="V74" s="8">
        <f t="shared" si="32"/>
        <v>0.35948265441798621</v>
      </c>
      <c r="W74" s="8">
        <f t="shared" si="32"/>
        <v>0.32878655608904411</v>
      </c>
      <c r="X74" s="8">
        <f t="shared" si="32"/>
        <v>0.32321409616813501</v>
      </c>
      <c r="Y74" s="8">
        <f t="shared" si="32"/>
        <v>0.28868513091974662</v>
      </c>
      <c r="Z74" s="8">
        <f t="shared" si="32"/>
        <v>0.29990157480314961</v>
      </c>
      <c r="AA74" s="8">
        <f t="shared" si="32"/>
        <v>0.32195434179645832</v>
      </c>
      <c r="AB74" s="8">
        <f t="shared" si="32"/>
        <v>0.27996647108130762</v>
      </c>
      <c r="AC74" s="8">
        <f t="shared" si="32"/>
        <v>0.27428155692979267</v>
      </c>
      <c r="AD74" s="8">
        <f t="shared" si="32"/>
        <v>0.26618073241415652</v>
      </c>
      <c r="AE74" s="8">
        <f t="shared" si="32"/>
        <v>0.26189053027068571</v>
      </c>
      <c r="AF74" s="8">
        <f t="shared" si="32"/>
        <v>0.25643580800531474</v>
      </c>
      <c r="AG74" s="8">
        <f t="shared" si="32"/>
        <v>0.26664364044555738</v>
      </c>
      <c r="AH74" s="8">
        <f t="shared" si="32"/>
        <v>0.25695895678341552</v>
      </c>
      <c r="AI74" s="8">
        <f t="shared" ref="AI74:BN74" si="33">AI32/AI34</f>
        <v>0.23891431276629319</v>
      </c>
      <c r="AJ74" s="8">
        <f t="shared" si="33"/>
        <v>0.23909929980903885</v>
      </c>
      <c r="AK74" s="8">
        <f t="shared" si="33"/>
        <v>0.24218181818181816</v>
      </c>
      <c r="AL74" s="8">
        <f t="shared" si="33"/>
        <v>0.24501701507049098</v>
      </c>
      <c r="AM74" s="8">
        <f t="shared" si="33"/>
        <v>0.26172945205479453</v>
      </c>
      <c r="AN74" s="8">
        <f t="shared" si="33"/>
        <v>0.23890864121193386</v>
      </c>
      <c r="AO74" s="8">
        <f t="shared" si="33"/>
        <v>0.22276874821785003</v>
      </c>
      <c r="AP74" s="8">
        <f t="shared" si="33"/>
        <v>0.22369634622206458</v>
      </c>
      <c r="AQ74" s="8">
        <f t="shared" si="33"/>
        <v>0.23645941534352277</v>
      </c>
      <c r="AR74" s="8">
        <f t="shared" si="33"/>
        <v>0.24470427454255564</v>
      </c>
      <c r="AS74" s="8">
        <f t="shared" si="33"/>
        <v>0.23992943251984708</v>
      </c>
      <c r="AT74" s="8">
        <f t="shared" si="33"/>
        <v>0.26817997567896229</v>
      </c>
      <c r="AU74" s="8">
        <f t="shared" si="33"/>
        <v>0.25157468506298741</v>
      </c>
      <c r="AV74" s="8">
        <f t="shared" si="33"/>
        <v>0.27591512795594431</v>
      </c>
      <c r="AW74" s="8">
        <f t="shared" si="33"/>
        <v>0.27894058927708903</v>
      </c>
      <c r="AX74" s="8">
        <f t="shared" si="33"/>
        <v>0.29212552786287987</v>
      </c>
      <c r="AY74" s="8">
        <f t="shared" si="33"/>
        <v>0.27832200979617633</v>
      </c>
      <c r="AZ74" s="8">
        <f t="shared" si="33"/>
        <v>0.27851206964780373</v>
      </c>
      <c r="BA74" s="8">
        <f t="shared" si="33"/>
        <v>0.2844897299045771</v>
      </c>
      <c r="BB74" s="8">
        <f t="shared" si="33"/>
        <v>0.27304469273743015</v>
      </c>
      <c r="BC74" s="8">
        <f t="shared" si="33"/>
        <v>0.26758421412820316</v>
      </c>
      <c r="BD74" s="8">
        <f t="shared" si="33"/>
        <v>0.25595495885664787</v>
      </c>
      <c r="BE74" s="8">
        <f t="shared" si="33"/>
        <v>0.25507164136756988</v>
      </c>
      <c r="BF74" s="8">
        <f t="shared" si="33"/>
        <v>0.26100561837707137</v>
      </c>
      <c r="BG74" s="8">
        <f t="shared" si="33"/>
        <v>0.28198413885979351</v>
      </c>
      <c r="BH74" s="8">
        <f t="shared" si="33"/>
        <v>0.28038969665657981</v>
      </c>
      <c r="BI74" s="8">
        <f t="shared" si="33"/>
        <v>0.26175384829699799</v>
      </c>
      <c r="BJ74" s="8">
        <f t="shared" si="33"/>
        <v>0.24860259032038173</v>
      </c>
      <c r="BK74" s="8">
        <f t="shared" si="33"/>
        <v>0.26966728855721389</v>
      </c>
      <c r="BL74" s="8">
        <f t="shared" si="33"/>
        <v>0.27800724943100397</v>
      </c>
      <c r="BM74" s="8">
        <f t="shared" si="33"/>
        <v>0.17717149220489978</v>
      </c>
      <c r="BN74" s="8">
        <f t="shared" si="33"/>
        <v>0.19463927855711424</v>
      </c>
      <c r="BO74" s="8">
        <f t="shared" ref="BO74:CF74" si="34">BO32/BO34</f>
        <v>0.16976962598751452</v>
      </c>
      <c r="BP74" s="8">
        <f t="shared" si="34"/>
        <v>0.14724668537694766</v>
      </c>
      <c r="BQ74" s="8">
        <f t="shared" si="34"/>
        <v>0.15073217052326454</v>
      </c>
      <c r="BR74" s="8">
        <f t="shared" si="34"/>
        <v>0.14942815761873846</v>
      </c>
      <c r="BS74" s="8">
        <f t="shared" si="34"/>
        <v>0.14395849495733123</v>
      </c>
      <c r="BT74" s="8">
        <f t="shared" si="34"/>
        <v>0.12835503587563113</v>
      </c>
      <c r="BU74" s="8">
        <f t="shared" si="34"/>
        <v>0.12182296231375986</v>
      </c>
      <c r="BV74" s="8">
        <f t="shared" si="34"/>
        <v>0.11538291962435519</v>
      </c>
      <c r="BW74" s="8">
        <f t="shared" si="34"/>
        <v>0.11400202261653029</v>
      </c>
      <c r="BX74" s="8">
        <f t="shared" si="34"/>
        <v>9.5601517341040457E-2</v>
      </c>
      <c r="BY74" s="8">
        <f t="shared" si="34"/>
        <v>7.6866351451004192E-2</v>
      </c>
      <c r="BZ74" s="8">
        <f t="shared" si="34"/>
        <v>7.3019903349987716E-2</v>
      </c>
      <c r="CA74" s="8">
        <f t="shared" si="34"/>
        <v>6.8543546450838391E-2</v>
      </c>
      <c r="CB74" s="8">
        <f t="shared" si="34"/>
        <v>6.3208353461409836E-2</v>
      </c>
      <c r="CC74" s="8">
        <f t="shared" si="34"/>
        <v>6.1540157248879415E-2</v>
      </c>
      <c r="CD74" s="8">
        <f t="shared" si="34"/>
        <v>6.1897367375681633E-2</v>
      </c>
      <c r="CE74" s="8">
        <f t="shared" si="34"/>
        <v>6.8926807364167036E-2</v>
      </c>
      <c r="CF74" s="8">
        <f t="shared" si="34"/>
        <v>6.8976766102432127E-2</v>
      </c>
      <c r="CG74" s="3" t="s">
        <v>113</v>
      </c>
    </row>
    <row r="75" spans="2:85" s="9" customFormat="1" x14ac:dyDescent="0.3">
      <c r="B75" s="9" t="s">
        <v>117</v>
      </c>
      <c r="C75" s="10">
        <f t="shared" ref="C75:AH75" si="35">C24/C52</f>
        <v>0.80558875706143596</v>
      </c>
      <c r="D75" s="10">
        <f t="shared" si="35"/>
        <v>0.81219478857313276</v>
      </c>
      <c r="E75" s="10">
        <f t="shared" si="35"/>
        <v>0.8215047859130673</v>
      </c>
      <c r="F75" s="10">
        <f t="shared" si="35"/>
        <v>0.82532958404849732</v>
      </c>
      <c r="G75" s="10">
        <f t="shared" si="35"/>
        <v>0.83113370835136302</v>
      </c>
      <c r="H75" s="10">
        <f t="shared" si="35"/>
        <v>0.83826154068785874</v>
      </c>
      <c r="I75" s="10">
        <f t="shared" si="35"/>
        <v>0.84355262688377963</v>
      </c>
      <c r="J75" s="10">
        <f t="shared" si="35"/>
        <v>0.84365938812947516</v>
      </c>
      <c r="K75" s="10">
        <f t="shared" si="35"/>
        <v>0.84957928802589</v>
      </c>
      <c r="L75" s="10">
        <f t="shared" si="35"/>
        <v>0.85624463796730488</v>
      </c>
      <c r="M75" s="10">
        <f t="shared" si="35"/>
        <v>0.86159462651666097</v>
      </c>
      <c r="N75" s="10">
        <f t="shared" si="35"/>
        <v>0.86261029802615252</v>
      </c>
      <c r="O75" s="10">
        <f t="shared" si="35"/>
        <v>0.86604524134655347</v>
      </c>
      <c r="P75" s="10">
        <f t="shared" si="35"/>
        <v>0.86909380876437115</v>
      </c>
      <c r="Q75" s="10">
        <f t="shared" si="35"/>
        <v>0.87608734035665947</v>
      </c>
      <c r="R75" s="10">
        <f t="shared" si="35"/>
        <v>0.88951269631586671</v>
      </c>
      <c r="S75" s="10">
        <f t="shared" si="35"/>
        <v>0.89329133939912397</v>
      </c>
      <c r="T75" s="10">
        <f t="shared" si="35"/>
        <v>0.88762426350351709</v>
      </c>
      <c r="U75" s="10">
        <f t="shared" si="35"/>
        <v>0.88449432404540773</v>
      </c>
      <c r="V75" s="10">
        <f t="shared" si="35"/>
        <v>0.88409042305611807</v>
      </c>
      <c r="W75" s="10">
        <f t="shared" si="35"/>
        <v>0.88713177521139408</v>
      </c>
      <c r="X75" s="10">
        <f t="shared" si="35"/>
        <v>0.89453371432812556</v>
      </c>
      <c r="Y75" s="10">
        <f t="shared" si="35"/>
        <v>0.90006933716106896</v>
      </c>
      <c r="Z75" s="10">
        <f t="shared" si="35"/>
        <v>0.9083649210613477</v>
      </c>
      <c r="AA75" s="10">
        <f t="shared" si="35"/>
        <v>0.91102526292698971</v>
      </c>
      <c r="AB75" s="10">
        <f t="shared" si="35"/>
        <v>0.91561565154959912</v>
      </c>
      <c r="AC75" s="10">
        <f t="shared" si="35"/>
        <v>0.92362230099903309</v>
      </c>
      <c r="AD75" s="10">
        <f t="shared" si="35"/>
        <v>0.92427519011406845</v>
      </c>
      <c r="AE75" s="10">
        <f t="shared" si="35"/>
        <v>0.92845471927689904</v>
      </c>
      <c r="AF75" s="10">
        <f t="shared" si="35"/>
        <v>0.93365496436343542</v>
      </c>
      <c r="AG75" s="10">
        <f t="shared" si="35"/>
        <v>0.9426467670980313</v>
      </c>
      <c r="AH75" s="10">
        <f t="shared" si="35"/>
        <v>0.94655752385107284</v>
      </c>
      <c r="AI75" s="10">
        <f t="shared" ref="AI75:BN75" si="36">AI24/AI52</f>
        <v>0.945220838052095</v>
      </c>
      <c r="AJ75" s="10">
        <f t="shared" si="36"/>
        <v>0.94503033236164735</v>
      </c>
      <c r="AK75" s="10">
        <f t="shared" si="36"/>
        <v>0.95310199551518737</v>
      </c>
      <c r="AL75" s="10">
        <f t="shared" si="36"/>
        <v>0.95907928388746799</v>
      </c>
      <c r="AM75" s="10">
        <f t="shared" si="36"/>
        <v>0.95737474008987866</v>
      </c>
      <c r="AN75" s="10">
        <f t="shared" si="36"/>
        <v>0.96616499933894495</v>
      </c>
      <c r="AO75" s="10">
        <f t="shared" si="36"/>
        <v>0.97150001082415072</v>
      </c>
      <c r="AP75" s="10">
        <f t="shared" si="36"/>
        <v>0.97177005895924129</v>
      </c>
      <c r="AQ75" s="10">
        <f t="shared" si="36"/>
        <v>0.96635781225181339</v>
      </c>
      <c r="AR75" s="10">
        <f t="shared" si="36"/>
        <v>0.97513870878595255</v>
      </c>
      <c r="AS75" s="10">
        <f t="shared" si="36"/>
        <v>0.97910781296116722</v>
      </c>
      <c r="AT75" s="10">
        <f t="shared" si="36"/>
        <v>0.9814592039170994</v>
      </c>
      <c r="AU75" s="10">
        <f t="shared" si="36"/>
        <v>0.9754065722189621</v>
      </c>
      <c r="AV75" s="10">
        <f t="shared" si="36"/>
        <v>0.98350353495679477</v>
      </c>
      <c r="AW75" s="10">
        <f t="shared" si="36"/>
        <v>0.98242335153296934</v>
      </c>
      <c r="AX75" s="10">
        <f t="shared" si="36"/>
        <v>0.98808740085896107</v>
      </c>
      <c r="AY75" s="10">
        <f t="shared" si="36"/>
        <v>0.99446467739932953</v>
      </c>
      <c r="AZ75" s="10">
        <f t="shared" si="36"/>
        <v>0.99431986818000384</v>
      </c>
      <c r="BA75" s="10">
        <f t="shared" si="36"/>
        <v>1.0017907576439768</v>
      </c>
      <c r="BB75" s="10">
        <f t="shared" si="36"/>
        <v>1.0092637589600291</v>
      </c>
      <c r="BC75" s="10">
        <f t="shared" si="36"/>
        <v>1.0113201514682226</v>
      </c>
      <c r="BD75" s="10">
        <f t="shared" si="36"/>
        <v>1.0239596720364226</v>
      </c>
      <c r="BE75" s="10">
        <f t="shared" si="36"/>
        <v>1.0224972540404835</v>
      </c>
      <c r="BF75" s="10">
        <f t="shared" si="36"/>
        <v>1.0216268685692098</v>
      </c>
      <c r="BG75" s="10">
        <f t="shared" si="36"/>
        <v>1.0315721087182073</v>
      </c>
      <c r="BH75" s="10">
        <f t="shared" si="36"/>
        <v>1.0355252993433759</v>
      </c>
      <c r="BI75" s="10">
        <f t="shared" si="36"/>
        <v>1.044038317559655</v>
      </c>
      <c r="BJ75" s="10">
        <f t="shared" si="36"/>
        <v>1.0451239622155921</v>
      </c>
      <c r="BK75" s="10">
        <f t="shared" si="36"/>
        <v>1.0438140846158304</v>
      </c>
      <c r="BL75" s="10">
        <f t="shared" si="36"/>
        <v>1.0418683051492579</v>
      </c>
      <c r="BM75" s="10">
        <f t="shared" si="36"/>
        <v>1.0672132806964267</v>
      </c>
      <c r="BN75" s="10">
        <f t="shared" si="36"/>
        <v>1.0633564605715822</v>
      </c>
      <c r="BO75" s="10">
        <f t="shared" ref="BO75:BX75" si="37">BO24/BO52</f>
        <v>1.0783263219453303</v>
      </c>
      <c r="BP75" s="10">
        <f t="shared" si="37"/>
        <v>1.1004253264241006</v>
      </c>
      <c r="BQ75" s="10">
        <f t="shared" si="37"/>
        <v>1.1101310322786833</v>
      </c>
      <c r="BR75" s="10">
        <f t="shared" si="37"/>
        <v>1.1309243682326744</v>
      </c>
      <c r="BS75" s="10">
        <f t="shared" si="37"/>
        <v>1.1593064478396229</v>
      </c>
      <c r="BT75" s="10">
        <f t="shared" si="37"/>
        <v>1.1904479542881785</v>
      </c>
      <c r="BU75" s="10">
        <f t="shared" si="37"/>
        <v>1.199598867599684</v>
      </c>
      <c r="BV75" s="10">
        <f t="shared" si="37"/>
        <v>1.202964935641367</v>
      </c>
      <c r="BW75" s="10">
        <f t="shared" si="37"/>
        <v>1.2029623382442085</v>
      </c>
      <c r="BX75" s="10">
        <f t="shared" si="37"/>
        <v>1.2122138340544042</v>
      </c>
      <c r="BY75" s="26">
        <v>1.2179</v>
      </c>
      <c r="BZ75" s="27">
        <v>1.2305999999999999</v>
      </c>
      <c r="CA75" s="27">
        <v>1.2418</v>
      </c>
      <c r="CB75" s="27">
        <v>1.246</v>
      </c>
      <c r="CC75" s="27">
        <v>1.2470000000000001</v>
      </c>
      <c r="CD75" s="27">
        <v>1.2470000000000001</v>
      </c>
      <c r="CE75" s="27">
        <v>1.2551999999999999</v>
      </c>
      <c r="CF75" s="27">
        <v>1.2853000000000001</v>
      </c>
      <c r="CG75" s="9" t="s">
        <v>117</v>
      </c>
    </row>
    <row r="76" spans="2:85" s="9" customFormat="1" ht="13.95" customHeight="1" x14ac:dyDescent="0.3">
      <c r="B76" s="9" t="s">
        <v>116</v>
      </c>
      <c r="C76" s="12">
        <f>C75*100/0.806</f>
        <v>99.948977302907679</v>
      </c>
      <c r="D76" s="12">
        <f t="shared" ref="D76:BO76" si="38">D75*100/0.806</f>
        <v>100.76858419021498</v>
      </c>
      <c r="E76" s="12">
        <f t="shared" si="38"/>
        <v>101.92367070881728</v>
      </c>
      <c r="F76" s="12">
        <f t="shared" si="38"/>
        <v>102.3982114204091</v>
      </c>
      <c r="G76" s="12">
        <f t="shared" si="38"/>
        <v>103.118326098184</v>
      </c>
      <c r="H76" s="12">
        <f t="shared" si="38"/>
        <v>104.00267254191795</v>
      </c>
      <c r="I76" s="12">
        <f t="shared" si="38"/>
        <v>104.65913484910416</v>
      </c>
      <c r="J76" s="12">
        <f t="shared" si="38"/>
        <v>104.6723806612252</v>
      </c>
      <c r="K76" s="12">
        <f t="shared" si="38"/>
        <v>105.40685955656203</v>
      </c>
      <c r="L76" s="12">
        <f t="shared" si="38"/>
        <v>106.23382605053409</v>
      </c>
      <c r="M76" s="12">
        <f t="shared" si="38"/>
        <v>106.89759634201749</v>
      </c>
      <c r="N76" s="12">
        <f t="shared" si="38"/>
        <v>107.023610176942</v>
      </c>
      <c r="O76" s="12">
        <f t="shared" si="38"/>
        <v>107.4497818047833</v>
      </c>
      <c r="P76" s="12">
        <f t="shared" si="38"/>
        <v>107.82801597572842</v>
      </c>
      <c r="Q76" s="12">
        <f t="shared" si="38"/>
        <v>108.69569979611158</v>
      </c>
      <c r="R76" s="12">
        <f t="shared" si="38"/>
        <v>110.36137671412737</v>
      </c>
      <c r="S76" s="12">
        <f t="shared" si="38"/>
        <v>110.83019099244713</v>
      </c>
      <c r="T76" s="12">
        <f t="shared" si="38"/>
        <v>110.12707983914602</v>
      </c>
      <c r="U76" s="12">
        <f t="shared" si="38"/>
        <v>109.73874988156423</v>
      </c>
      <c r="V76" s="12">
        <f t="shared" si="38"/>
        <v>109.68863809629255</v>
      </c>
      <c r="W76" s="12">
        <f t="shared" si="38"/>
        <v>110.06597707337396</v>
      </c>
      <c r="X76" s="12">
        <f t="shared" si="38"/>
        <v>110.98433180249697</v>
      </c>
      <c r="Y76" s="12">
        <f t="shared" si="38"/>
        <v>111.67113364281252</v>
      </c>
      <c r="Z76" s="12">
        <f t="shared" si="38"/>
        <v>112.70036241455927</v>
      </c>
      <c r="AA76" s="12">
        <f t="shared" si="38"/>
        <v>113.03042964354709</v>
      </c>
      <c r="AB76" s="12">
        <f t="shared" si="38"/>
        <v>113.59995676794033</v>
      </c>
      <c r="AC76" s="12">
        <f t="shared" si="38"/>
        <v>114.59333759293214</v>
      </c>
      <c r="AD76" s="12">
        <f t="shared" si="38"/>
        <v>114.67434120521941</v>
      </c>
      <c r="AE76" s="12">
        <f t="shared" si="38"/>
        <v>115.19289321053337</v>
      </c>
      <c r="AF76" s="12">
        <f t="shared" si="38"/>
        <v>115.83808490861482</v>
      </c>
      <c r="AG76" s="12">
        <f t="shared" si="38"/>
        <v>116.95369318834135</v>
      </c>
      <c r="AH76" s="12">
        <f t="shared" si="38"/>
        <v>117.43889874082788</v>
      </c>
      <c r="AI76" s="12">
        <f t="shared" si="38"/>
        <v>117.27305683028474</v>
      </c>
      <c r="AJ76" s="12">
        <f t="shared" si="38"/>
        <v>117.24942088854185</v>
      </c>
      <c r="AK76" s="12">
        <f t="shared" si="38"/>
        <v>118.25086792992398</v>
      </c>
      <c r="AL76" s="12">
        <f t="shared" si="38"/>
        <v>118.99246698355681</v>
      </c>
      <c r="AM76" s="12">
        <f t="shared" si="38"/>
        <v>118.78098512281372</v>
      </c>
      <c r="AN76" s="12">
        <f t="shared" si="38"/>
        <v>119.87158800731325</v>
      </c>
      <c r="AO76" s="12">
        <f t="shared" si="38"/>
        <v>120.53350010225195</v>
      </c>
      <c r="AP76" s="12">
        <f t="shared" si="38"/>
        <v>120.56700483365276</v>
      </c>
      <c r="AQ76" s="12">
        <f t="shared" si="38"/>
        <v>119.89551020493961</v>
      </c>
      <c r="AR76" s="12">
        <f t="shared" si="38"/>
        <v>120.98495146227698</v>
      </c>
      <c r="AS76" s="12">
        <f t="shared" si="38"/>
        <v>121.47739614902818</v>
      </c>
      <c r="AT76" s="12">
        <f t="shared" si="38"/>
        <v>121.76913199964011</v>
      </c>
      <c r="AU76" s="12">
        <f t="shared" si="38"/>
        <v>121.01818513882904</v>
      </c>
      <c r="AV76" s="12">
        <f t="shared" si="38"/>
        <v>122.02277108645094</v>
      </c>
      <c r="AW76" s="12">
        <f t="shared" si="38"/>
        <v>121.88875329193168</v>
      </c>
      <c r="AX76" s="12">
        <f t="shared" si="38"/>
        <v>122.59148894031775</v>
      </c>
      <c r="AY76" s="12">
        <f t="shared" si="38"/>
        <v>123.38271431753468</v>
      </c>
      <c r="AZ76" s="12">
        <f t="shared" si="38"/>
        <v>123.36474791315183</v>
      </c>
      <c r="BA76" s="12">
        <f t="shared" si="38"/>
        <v>124.29165727592763</v>
      </c>
      <c r="BB76" s="12">
        <f t="shared" si="38"/>
        <v>125.21882865509045</v>
      </c>
      <c r="BC76" s="12">
        <f t="shared" si="38"/>
        <v>125.47396420201274</v>
      </c>
      <c r="BD76" s="12">
        <f t="shared" si="38"/>
        <v>127.04214293255862</v>
      </c>
      <c r="BE76" s="12">
        <f t="shared" si="38"/>
        <v>126.86070149385651</v>
      </c>
      <c r="BF76" s="12">
        <f t="shared" si="38"/>
        <v>126.75271322198633</v>
      </c>
      <c r="BG76" s="12">
        <f t="shared" si="38"/>
        <v>127.98661398488923</v>
      </c>
      <c r="BH76" s="12">
        <f t="shared" si="38"/>
        <v>128.47708428577863</v>
      </c>
      <c r="BI76" s="12">
        <f t="shared" si="38"/>
        <v>129.53329001980831</v>
      </c>
      <c r="BJ76" s="12">
        <f t="shared" si="38"/>
        <v>129.66798538654987</v>
      </c>
      <c r="BK76" s="12">
        <f t="shared" si="38"/>
        <v>129.50546955531394</v>
      </c>
      <c r="BL76" s="12">
        <f t="shared" si="38"/>
        <v>129.26405771082602</v>
      </c>
      <c r="BM76" s="12">
        <f t="shared" si="38"/>
        <v>132.40859561990405</v>
      </c>
      <c r="BN76" s="12">
        <f t="shared" si="38"/>
        <v>131.93008195677197</v>
      </c>
      <c r="BO76" s="12">
        <f t="shared" si="38"/>
        <v>133.78738485674072</v>
      </c>
      <c r="BP76" s="12">
        <f t="shared" ref="BP76:BX76" si="39">BP75*100/0.806</f>
        <v>136.5291968268115</v>
      </c>
      <c r="BQ76" s="12">
        <f t="shared" si="39"/>
        <v>137.73337869462571</v>
      </c>
      <c r="BR76" s="12">
        <f t="shared" si="39"/>
        <v>140.31319705120029</v>
      </c>
      <c r="BS76" s="12">
        <f t="shared" si="39"/>
        <v>143.83454687836513</v>
      </c>
      <c r="BT76" s="12">
        <f t="shared" si="39"/>
        <v>147.6982573558534</v>
      </c>
      <c r="BU76" s="12">
        <f t="shared" si="39"/>
        <v>148.8336064019459</v>
      </c>
      <c r="BV76" s="12">
        <f t="shared" si="39"/>
        <v>149.25123270984702</v>
      </c>
      <c r="BW76" s="12">
        <f t="shared" si="39"/>
        <v>149.25091045213503</v>
      </c>
      <c r="BX76" s="12">
        <f t="shared" si="39"/>
        <v>150.39873871642732</v>
      </c>
      <c r="BY76" s="9">
        <v>151.1</v>
      </c>
      <c r="BZ76" s="9">
        <v>152.69999999999999</v>
      </c>
      <c r="CA76" s="9">
        <v>154.09</v>
      </c>
      <c r="CB76" s="9">
        <v>154.6</v>
      </c>
      <c r="CC76" s="9">
        <v>154.69999999999999</v>
      </c>
      <c r="CD76" s="9">
        <v>154.69999999999999</v>
      </c>
      <c r="CE76" s="9">
        <v>155.71</v>
      </c>
      <c r="CF76" s="9">
        <v>159.44999999999999</v>
      </c>
      <c r="CG76" s="9" t="s">
        <v>116</v>
      </c>
    </row>
    <row r="77" spans="2:85" s="9" customFormat="1" x14ac:dyDescent="0.3">
      <c r="B77" s="9" t="s">
        <v>120</v>
      </c>
      <c r="C77" s="28">
        <v>100</v>
      </c>
      <c r="D77" s="28">
        <v>100.71979944898111</v>
      </c>
      <c r="E77" s="28">
        <v>101.63816426319838</v>
      </c>
      <c r="F77" s="28">
        <v>102.47337983072303</v>
      </c>
      <c r="G77" s="28">
        <v>103.19938444736776</v>
      </c>
      <c r="H77" s="28">
        <v>104.10037479212689</v>
      </c>
      <c r="I77" s="28">
        <v>104.82762044230437</v>
      </c>
      <c r="J77" s="28">
        <v>105.20241256918762</v>
      </c>
      <c r="K77" s="28">
        <v>106.20268559656479</v>
      </c>
      <c r="L77" s="28">
        <v>106.94110054853682</v>
      </c>
      <c r="M77" s="28">
        <v>107.52562734245078</v>
      </c>
      <c r="N77" s="28">
        <v>107.96123011243762</v>
      </c>
      <c r="O77" s="28">
        <v>108.36084290997542</v>
      </c>
      <c r="P77" s="28">
        <v>108.88580009431854</v>
      </c>
      <c r="Q77" s="28">
        <v>109.70612325945046</v>
      </c>
      <c r="R77" s="28">
        <v>109.97170443545383</v>
      </c>
      <c r="S77" s="28">
        <v>109.88483208816304</v>
      </c>
      <c r="T77" s="28">
        <v>109.7024001588523</v>
      </c>
      <c r="U77" s="28">
        <v>109.83270867978852</v>
      </c>
      <c r="V77" s="28">
        <v>110.18019806895182</v>
      </c>
      <c r="W77" s="28">
        <v>110.49666161979697</v>
      </c>
      <c r="X77" s="28">
        <v>111.03651120653281</v>
      </c>
      <c r="Y77" s="28">
        <v>111.37407232743428</v>
      </c>
      <c r="Z77" s="28">
        <v>112.02065079798456</v>
      </c>
      <c r="AA77" s="28">
        <v>112.594008290104</v>
      </c>
      <c r="AB77" s="28">
        <v>113.33862840973961</v>
      </c>
      <c r="AC77" s="28">
        <v>114.02119685273897</v>
      </c>
      <c r="AD77" s="28">
        <v>114.15646950780609</v>
      </c>
      <c r="AE77" s="28">
        <v>114.82662761547816</v>
      </c>
      <c r="AF77" s="28">
        <v>115.30070242497951</v>
      </c>
      <c r="AG77" s="28">
        <v>115.93362952666982</v>
      </c>
      <c r="AH77" s="28">
        <v>116.51443321998561</v>
      </c>
      <c r="AI77" s="28">
        <v>116.97733872769241</v>
      </c>
      <c r="AJ77" s="28">
        <v>117.22926853483581</v>
      </c>
      <c r="AK77" s="28">
        <v>117.80386706048799</v>
      </c>
      <c r="AL77" s="28">
        <v>118.42686589391646</v>
      </c>
      <c r="AM77" s="28">
        <v>118.87612003276327</v>
      </c>
      <c r="AN77" s="28">
        <v>119.54876020750081</v>
      </c>
      <c r="AO77" s="28">
        <v>120.04020948646033</v>
      </c>
      <c r="AP77" s="28">
        <v>120.15934870560203</v>
      </c>
      <c r="AQ77" s="28">
        <v>120.09357392836756</v>
      </c>
      <c r="AR77" s="28">
        <v>120.78358857256323</v>
      </c>
      <c r="AS77" s="28">
        <v>121.10377522400654</v>
      </c>
      <c r="AT77" s="28">
        <v>121.1012931569411</v>
      </c>
      <c r="AU77" s="28">
        <v>120.99580530665939</v>
      </c>
      <c r="AV77" s="28">
        <v>121.81861053885677</v>
      </c>
      <c r="AW77" s="28">
        <v>122.130109955571</v>
      </c>
      <c r="AX77" s="28">
        <v>122.7208419171486</v>
      </c>
      <c r="AY77" s="28">
        <v>123.34632281764253</v>
      </c>
      <c r="AZ77" s="28">
        <v>123.6689915361513</v>
      </c>
      <c r="BA77" s="28">
        <v>124.30440070490705</v>
      </c>
      <c r="BB77" s="28">
        <v>125.0688773610663</v>
      </c>
      <c r="BC77" s="28">
        <v>125.86437985554369</v>
      </c>
      <c r="BD77" s="28">
        <v>126.75420089850827</v>
      </c>
      <c r="BE77" s="28">
        <v>127.30149668644047</v>
      </c>
      <c r="BF77" s="28">
        <v>127.85003350790539</v>
      </c>
      <c r="BG77" s="28">
        <v>128.29184144555586</v>
      </c>
      <c r="BH77" s="28">
        <v>128.92849164784434</v>
      </c>
      <c r="BI77" s="28">
        <v>129.32934547891483</v>
      </c>
      <c r="BJ77" s="28">
        <v>129.73888654471443</v>
      </c>
      <c r="BK77" s="28">
        <v>130.35443917694656</v>
      </c>
      <c r="BL77" s="28">
        <v>129.82948199260343</v>
      </c>
      <c r="BM77" s="28">
        <v>130.97619697684229</v>
      </c>
      <c r="BN77" s="28">
        <v>131.89083869046141</v>
      </c>
      <c r="BO77" s="28">
        <v>133.61959840154881</v>
      </c>
      <c r="BP77" s="28">
        <v>135.65117029462135</v>
      </c>
      <c r="BQ77" s="28">
        <v>137.65543944997393</v>
      </c>
      <c r="BR77" s="28">
        <v>140.04815210106975</v>
      </c>
      <c r="BS77" s="28">
        <v>142.88639579041424</v>
      </c>
      <c r="BT77" s="28">
        <v>146.03365682940753</v>
      </c>
      <c r="BU77" s="28">
        <v>147.63583112015687</v>
      </c>
      <c r="BV77" s="28">
        <v>149.03944004567003</v>
      </c>
      <c r="BW77" s="28">
        <v>150.48896721189408</v>
      </c>
      <c r="BX77" s="28">
        <v>151.11568914592073</v>
      </c>
      <c r="BY77" s="28">
        <v>152.35400000000001</v>
      </c>
      <c r="BZ77" s="28">
        <v>152.97687999999999</v>
      </c>
      <c r="CA77" s="28">
        <v>154.12</v>
      </c>
      <c r="CB77" s="28">
        <v>155.09</v>
      </c>
      <c r="CC77" s="28">
        <v>155.81</v>
      </c>
      <c r="CD77" s="28">
        <v>156.71</v>
      </c>
      <c r="CE77" s="28">
        <v>158.13999999999999</v>
      </c>
      <c r="CF77" s="28">
        <v>158.9</v>
      </c>
      <c r="CG77" s="9" t="s">
        <v>120</v>
      </c>
    </row>
    <row r="78" spans="2:85" s="3" customFormat="1" x14ac:dyDescent="0.3">
      <c r="B78" s="3" t="s">
        <v>114</v>
      </c>
      <c r="C78" s="11">
        <f t="shared" ref="C78:AH78" si="40">C47/C75</f>
        <v>1211.0397413671931</v>
      </c>
      <c r="D78" s="11">
        <f t="shared" si="40"/>
        <v>1267.7993191866958</v>
      </c>
      <c r="E78" s="11">
        <f t="shared" si="40"/>
        <v>1234.5637145287722</v>
      </c>
      <c r="F78" s="11">
        <f t="shared" si="40"/>
        <v>1403.1970044247785</v>
      </c>
      <c r="G78" s="11">
        <f t="shared" si="40"/>
        <v>1408.4376415462709</v>
      </c>
      <c r="H78" s="11">
        <f t="shared" si="40"/>
        <v>1431.8920071354587</v>
      </c>
      <c r="I78" s="11">
        <f t="shared" si="40"/>
        <v>1517.2734447264525</v>
      </c>
      <c r="J78" s="11">
        <f t="shared" si="40"/>
        <v>1412.0627551378268</v>
      </c>
      <c r="K78" s="11">
        <f t="shared" si="40"/>
        <v>1378.9177967392959</v>
      </c>
      <c r="L78" s="11">
        <f t="shared" si="40"/>
        <v>1390.37367034053</v>
      </c>
      <c r="M78" s="11">
        <f t="shared" si="40"/>
        <v>1228.3038536099032</v>
      </c>
      <c r="N78" s="11">
        <f t="shared" si="40"/>
        <v>1277.7496425930492</v>
      </c>
      <c r="O78" s="11">
        <f t="shared" si="40"/>
        <v>1120.6112032796775</v>
      </c>
      <c r="P78" s="11">
        <f t="shared" si="40"/>
        <v>1149.2430275392685</v>
      </c>
      <c r="Q78" s="11">
        <f t="shared" si="40"/>
        <v>1180.7041973450853</v>
      </c>
      <c r="R78" s="11">
        <f t="shared" si="40"/>
        <v>716.45970050740482</v>
      </c>
      <c r="S78" s="11">
        <f t="shared" si="40"/>
        <v>753.95335238896701</v>
      </c>
      <c r="T78" s="11">
        <f t="shared" si="40"/>
        <v>777.24328678996994</v>
      </c>
      <c r="U78" s="11">
        <f t="shared" si="40"/>
        <v>864.67485342589612</v>
      </c>
      <c r="V78" s="11">
        <f t="shared" si="40"/>
        <v>1064.5969862974716</v>
      </c>
      <c r="W78" s="11">
        <f t="shared" si="40"/>
        <v>1153.0417786650171</v>
      </c>
      <c r="X78" s="11">
        <f t="shared" si="40"/>
        <v>1167.3120680356774</v>
      </c>
      <c r="Y78" s="11">
        <f t="shared" si="40"/>
        <v>1223.9057087252675</v>
      </c>
      <c r="Z78" s="11">
        <f t="shared" si="40"/>
        <v>1159.0055665842888</v>
      </c>
      <c r="AA78" s="11">
        <f t="shared" si="40"/>
        <v>1088.9928527476056</v>
      </c>
      <c r="AB78" s="11">
        <f t="shared" si="40"/>
        <v>1168.9402624219138</v>
      </c>
      <c r="AC78" s="11">
        <f t="shared" si="40"/>
        <v>1134.9877529658061</v>
      </c>
      <c r="AD78" s="11">
        <f t="shared" si="40"/>
        <v>1149.8739892269916</v>
      </c>
      <c r="AE78" s="11">
        <f t="shared" si="40"/>
        <v>1400.6068072041039</v>
      </c>
      <c r="AF78" s="11">
        <f t="shared" si="40"/>
        <v>1376.9540666198034</v>
      </c>
      <c r="AG78" s="11">
        <f t="shared" si="40"/>
        <v>1359.6821680572407</v>
      </c>
      <c r="AH78" s="11">
        <f t="shared" si="40"/>
        <v>1369.5945226081894</v>
      </c>
      <c r="AI78" s="11">
        <f t="shared" ref="AI78:BN78" si="41">AI47/AI75</f>
        <v>1428.5550483447757</v>
      </c>
      <c r="AJ78" s="11">
        <f t="shared" si="41"/>
        <v>1407.1506008455904</v>
      </c>
      <c r="AK78" s="11">
        <f t="shared" si="41"/>
        <v>1398.5911332390649</v>
      </c>
      <c r="AL78" s="11">
        <f t="shared" si="41"/>
        <v>1406.9744000000001</v>
      </c>
      <c r="AM78" s="11">
        <f t="shared" si="41"/>
        <v>1376.8903072126668</v>
      </c>
      <c r="AN78" s="11">
        <f t="shared" si="41"/>
        <v>1447.5788306934419</v>
      </c>
      <c r="AO78" s="11">
        <f t="shared" si="41"/>
        <v>1520.9469722460531</v>
      </c>
      <c r="AP78" s="11">
        <f t="shared" si="41"/>
        <v>1500.8694562600981</v>
      </c>
      <c r="AQ78" s="11">
        <f t="shared" si="41"/>
        <v>1396.0667393543579</v>
      </c>
      <c r="AR78" s="11">
        <f t="shared" si="41"/>
        <v>1401.8518470074014</v>
      </c>
      <c r="AS78" s="11">
        <f t="shared" si="41"/>
        <v>1402.8077212927674</v>
      </c>
      <c r="AT78" s="11">
        <f t="shared" si="41"/>
        <v>1253.439771200017</v>
      </c>
      <c r="AU78" s="11">
        <f t="shared" si="41"/>
        <v>1350.8213267443734</v>
      </c>
      <c r="AV78" s="11">
        <f t="shared" si="41"/>
        <v>1346.6143769968055</v>
      </c>
      <c r="AW78" s="11">
        <f t="shared" si="41"/>
        <v>1327.3300130389243</v>
      </c>
      <c r="AX78" s="11">
        <f t="shared" si="41"/>
        <v>1302.617560836321</v>
      </c>
      <c r="AY78" s="11">
        <f t="shared" si="41"/>
        <v>1370.9888656533185</v>
      </c>
      <c r="AZ78" s="11">
        <f t="shared" si="41"/>
        <v>1358.114268069251</v>
      </c>
      <c r="BA78" s="11">
        <f t="shared" si="41"/>
        <v>1333.7116456756453</v>
      </c>
      <c r="BB78" s="11">
        <f t="shared" si="41"/>
        <v>1157.6755725420569</v>
      </c>
      <c r="BC78" s="11">
        <f t="shared" si="41"/>
        <v>1247.9727593360994</v>
      </c>
      <c r="BD78" s="11">
        <f t="shared" si="41"/>
        <v>1334.1345731742913</v>
      </c>
      <c r="BE78" s="11">
        <f t="shared" si="41"/>
        <v>1309.1477700408582</v>
      </c>
      <c r="BF78" s="11">
        <f t="shared" si="41"/>
        <v>1278.0595735785955</v>
      </c>
      <c r="BG78" s="11">
        <f t="shared" si="41"/>
        <v>1185.6660234055553</v>
      </c>
      <c r="BH78" s="11">
        <f t="shared" si="41"/>
        <v>1183.4573242943331</v>
      </c>
      <c r="BI78" s="11">
        <f t="shared" si="41"/>
        <v>1221.3153277558151</v>
      </c>
      <c r="BJ78" s="11">
        <f t="shared" si="41"/>
        <v>1285.5891249030965</v>
      </c>
      <c r="BK78" s="11">
        <f t="shared" si="41"/>
        <v>1186.1307662424151</v>
      </c>
      <c r="BL78" s="11">
        <f t="shared" si="41"/>
        <v>1124.230379416523</v>
      </c>
      <c r="BM78" s="11">
        <f t="shared" si="41"/>
        <v>1757.1932751588731</v>
      </c>
      <c r="BN78" s="11">
        <f t="shared" si="41"/>
        <v>1653.255578148299</v>
      </c>
      <c r="BO78" s="11">
        <f t="shared" ref="BO78:CF78" si="42">BO47/BO75</f>
        <v>1875.0353755182725</v>
      </c>
      <c r="BP78" s="11">
        <f t="shared" si="42"/>
        <v>2145.8066652038888</v>
      </c>
      <c r="BQ78" s="11">
        <f t="shared" si="42"/>
        <v>2064.8013012436663</v>
      </c>
      <c r="BR78" s="11">
        <f t="shared" si="42"/>
        <v>1999.072673208919</v>
      </c>
      <c r="BS78" s="11">
        <f t="shared" si="42"/>
        <v>2070.5483045256628</v>
      </c>
      <c r="BT78" s="11">
        <f t="shared" si="42"/>
        <v>2196.652101068647</v>
      </c>
      <c r="BU78" s="11">
        <f t="shared" si="42"/>
        <v>2048.2680222235372</v>
      </c>
      <c r="BV78" s="11">
        <f t="shared" si="42"/>
        <v>1939.9567941319715</v>
      </c>
      <c r="BW78" s="11">
        <f t="shared" si="42"/>
        <v>1973.3784878625886</v>
      </c>
      <c r="BX78" s="11">
        <f t="shared" si="42"/>
        <v>1998.0798205370886</v>
      </c>
      <c r="BY78" s="11">
        <f t="shared" si="42"/>
        <v>2078.6599885048031</v>
      </c>
      <c r="BZ78" s="11">
        <f t="shared" si="42"/>
        <v>2145.9450674467744</v>
      </c>
      <c r="CA78" s="11">
        <f t="shared" si="42"/>
        <v>2225.1570301175711</v>
      </c>
      <c r="CB78" s="11">
        <f t="shared" si="42"/>
        <v>2297.6725521669341</v>
      </c>
      <c r="CC78" s="11">
        <f t="shared" si="42"/>
        <v>2316.1186848436246</v>
      </c>
      <c r="CD78" s="11">
        <f t="shared" si="42"/>
        <v>2393.4242181234963</v>
      </c>
      <c r="CE78" s="11">
        <f t="shared" si="42"/>
        <v>2363.5277246653923</v>
      </c>
      <c r="CF78" s="11">
        <f t="shared" si="42"/>
        <v>2365.9845950361782</v>
      </c>
      <c r="CG78" s="3" t="s">
        <v>114</v>
      </c>
    </row>
    <row r="79" spans="2:85" s="3" customFormat="1" x14ac:dyDescent="0.3">
      <c r="B79" s="3" t="s">
        <v>115</v>
      </c>
      <c r="C79" s="11">
        <f t="shared" ref="C79:AH79" si="43">C34/C75</f>
        <v>1050.9084102516049</v>
      </c>
      <c r="D79" s="11">
        <f t="shared" si="43"/>
        <v>1114.7572143261477</v>
      </c>
      <c r="E79" s="11">
        <f t="shared" si="43"/>
        <v>1054.5282448198336</v>
      </c>
      <c r="F79" s="11">
        <f t="shared" si="43"/>
        <v>1204.973163716814</v>
      </c>
      <c r="G79" s="11">
        <f t="shared" si="43"/>
        <v>1232.0520629962255</v>
      </c>
      <c r="H79" s="11">
        <f t="shared" si="43"/>
        <v>1214.6567038784672</v>
      </c>
      <c r="I79" s="11">
        <f t="shared" si="43"/>
        <v>1310.8844247038915</v>
      </c>
      <c r="J79" s="11">
        <f t="shared" si="43"/>
        <v>1229.0505085221296</v>
      </c>
      <c r="K79" s="11">
        <f t="shared" si="43"/>
        <v>1167.7544568032911</v>
      </c>
      <c r="L79" s="11">
        <f t="shared" si="43"/>
        <v>1177.5840166353266</v>
      </c>
      <c r="M79" s="11">
        <f t="shared" si="43"/>
        <v>1046.1996538259159</v>
      </c>
      <c r="N79" s="11">
        <f t="shared" si="43"/>
        <v>1045.0837441459207</v>
      </c>
      <c r="O79" s="11">
        <f t="shared" si="43"/>
        <v>955.83921079331992</v>
      </c>
      <c r="P79" s="11">
        <f t="shared" si="43"/>
        <v>944.43199539871</v>
      </c>
      <c r="Q79" s="11">
        <f t="shared" si="43"/>
        <v>1072.0392325468908</v>
      </c>
      <c r="R79" s="11">
        <f t="shared" si="43"/>
        <v>891.83662390165421</v>
      </c>
      <c r="S79" s="11">
        <f t="shared" si="43"/>
        <v>794.02986317668035</v>
      </c>
      <c r="T79" s="11">
        <f t="shared" si="43"/>
        <v>736.79824548578108</v>
      </c>
      <c r="U79" s="11">
        <f t="shared" si="43"/>
        <v>797.29171892774843</v>
      </c>
      <c r="V79" s="11">
        <f t="shared" si="43"/>
        <v>935.76401058637714</v>
      </c>
      <c r="W79" s="11">
        <f t="shared" si="43"/>
        <v>1032.991969858854</v>
      </c>
      <c r="X79" s="11">
        <f t="shared" si="43"/>
        <v>1053.1743912051443</v>
      </c>
      <c r="Y79" s="11">
        <f t="shared" si="43"/>
        <v>1175.3538936641801</v>
      </c>
      <c r="Z79" s="11">
        <f t="shared" si="43"/>
        <v>1118.493213952923</v>
      </c>
      <c r="AA79" s="11">
        <f t="shared" si="43"/>
        <v>1028.950609984483</v>
      </c>
      <c r="AB79" s="11">
        <f t="shared" si="43"/>
        <v>1172.6536109150788</v>
      </c>
      <c r="AC79" s="11">
        <f t="shared" si="43"/>
        <v>1190.5299371946965</v>
      </c>
      <c r="AD79" s="11">
        <f t="shared" si="43"/>
        <v>1231.9923894738197</v>
      </c>
      <c r="AE79" s="11">
        <f t="shared" si="43"/>
        <v>1261.3431497360241</v>
      </c>
      <c r="AF79" s="11">
        <f t="shared" si="43"/>
        <v>1289.7698250027747</v>
      </c>
      <c r="AG79" s="11">
        <f t="shared" si="43"/>
        <v>1228.5620026738632</v>
      </c>
      <c r="AH79" s="11">
        <f t="shared" si="43"/>
        <v>1263.8428937026974</v>
      </c>
      <c r="AI79" s="11">
        <f t="shared" ref="AI79:BN79" si="44">AI34/AI75</f>
        <v>1340.8506763476034</v>
      </c>
      <c r="AJ79" s="11">
        <f t="shared" si="44"/>
        <v>1329.9044030250698</v>
      </c>
      <c r="AK79" s="11">
        <f t="shared" si="44"/>
        <v>1298.3919935358911</v>
      </c>
      <c r="AL79" s="11">
        <f t="shared" si="44"/>
        <v>1286.8592000000001</v>
      </c>
      <c r="AM79" s="11">
        <f t="shared" si="44"/>
        <v>1220.0029425158509</v>
      </c>
      <c r="AN79" s="11">
        <f t="shared" si="44"/>
        <v>1339.1087452818354</v>
      </c>
      <c r="AO79" s="11">
        <f t="shared" si="44"/>
        <v>1443.9526344523304</v>
      </c>
      <c r="AP79" s="11">
        <f t="shared" si="44"/>
        <v>1450.4460052098789</v>
      </c>
      <c r="AQ79" s="11">
        <f t="shared" si="44"/>
        <v>1394.7214819522671</v>
      </c>
      <c r="AR79" s="11">
        <f t="shared" si="44"/>
        <v>1350.679639863532</v>
      </c>
      <c r="AS79" s="11">
        <f t="shared" si="44"/>
        <v>1389.4281936998041</v>
      </c>
      <c r="AT79" s="11">
        <f t="shared" si="44"/>
        <v>1256.802111669014</v>
      </c>
      <c r="AU79" s="11">
        <f t="shared" si="44"/>
        <v>1367.2247429768493</v>
      </c>
      <c r="AV79" s="11">
        <f t="shared" si="44"/>
        <v>1255.5115015974443</v>
      </c>
      <c r="AW79" s="11">
        <f t="shared" si="44"/>
        <v>1264.4243421755766</v>
      </c>
      <c r="AX79" s="11">
        <f t="shared" si="44"/>
        <v>1222.2602969637362</v>
      </c>
      <c r="AY79" s="11">
        <f t="shared" si="44"/>
        <v>1272.8456110781651</v>
      </c>
      <c r="AZ79" s="11">
        <f t="shared" si="44"/>
        <v>1270.7178448648538</v>
      </c>
      <c r="BA79" s="11">
        <f t="shared" si="44"/>
        <v>1234.3895075537032</v>
      </c>
      <c r="BB79" s="11">
        <f t="shared" si="44"/>
        <v>1276.9704535195162</v>
      </c>
      <c r="BC79" s="11">
        <f t="shared" si="44"/>
        <v>1300.379507014424</v>
      </c>
      <c r="BD79" s="11">
        <f t="shared" si="44"/>
        <v>1352.9829717265673</v>
      </c>
      <c r="BE79" s="11">
        <f t="shared" si="44"/>
        <v>1378.7812088776348</v>
      </c>
      <c r="BF79" s="11">
        <f t="shared" si="44"/>
        <v>1376.334201124962</v>
      </c>
      <c r="BG79" s="11">
        <f t="shared" si="44"/>
        <v>1295.6922630070028</v>
      </c>
      <c r="BH79" s="11">
        <f t="shared" si="44"/>
        <v>1308.4180568636409</v>
      </c>
      <c r="BI79" s="11">
        <f t="shared" si="44"/>
        <v>1375.1410995678959</v>
      </c>
      <c r="BJ79" s="11">
        <f t="shared" si="44"/>
        <v>1403.6612431027409</v>
      </c>
      <c r="BK79" s="11">
        <f t="shared" si="44"/>
        <v>1232.4033742785259</v>
      </c>
      <c r="BL79" s="11">
        <f t="shared" si="44"/>
        <v>1138.6275925056102</v>
      </c>
      <c r="BM79" s="11">
        <f t="shared" si="44"/>
        <v>1682.8876031490088</v>
      </c>
      <c r="BN79" s="11">
        <f t="shared" si="44"/>
        <v>1501.6601292304913</v>
      </c>
      <c r="BO79" s="11">
        <f t="shared" ref="BO79:CF79" si="45">BO34/BO75</f>
        <v>1678.6198789384366</v>
      </c>
      <c r="BP79" s="11">
        <f t="shared" si="45"/>
        <v>1878.0011240885767</v>
      </c>
      <c r="BQ79" s="11">
        <f t="shared" si="45"/>
        <v>1802.399844541686</v>
      </c>
      <c r="BR79" s="11">
        <f t="shared" si="45"/>
        <v>1770.4985905724602</v>
      </c>
      <c r="BS79" s="11">
        <f t="shared" si="45"/>
        <v>1778.9946772428459</v>
      </c>
      <c r="BT79" s="11">
        <f t="shared" si="45"/>
        <v>1896.5969842419854</v>
      </c>
      <c r="BU79" s="11">
        <f t="shared" si="45"/>
        <v>1902.3025626609062</v>
      </c>
      <c r="BV79" s="11">
        <f t="shared" si="45"/>
        <v>1885.4248638517054</v>
      </c>
      <c r="BW79" s="11">
        <f t="shared" si="45"/>
        <v>1808.3691657172903</v>
      </c>
      <c r="BX79" s="11">
        <f t="shared" si="45"/>
        <v>1826.7404131114856</v>
      </c>
      <c r="BY79" s="11">
        <f t="shared" si="45"/>
        <v>1892.848345512768</v>
      </c>
      <c r="BZ79" s="11">
        <f t="shared" si="45"/>
        <v>1984.2353323581995</v>
      </c>
      <c r="CA79" s="11">
        <f t="shared" si="45"/>
        <v>2079.4813979706878</v>
      </c>
      <c r="CB79" s="11">
        <f t="shared" si="45"/>
        <v>2159.7913322632421</v>
      </c>
      <c r="CC79" s="11">
        <f t="shared" si="45"/>
        <v>2182.6784282277467</v>
      </c>
      <c r="CD79" s="11">
        <f t="shared" si="45"/>
        <v>2220.6094627105049</v>
      </c>
      <c r="CE79" s="11">
        <f t="shared" si="45"/>
        <v>2129.0630975143408</v>
      </c>
      <c r="CF79" s="11">
        <f t="shared" si="45"/>
        <v>2146.5027620010892</v>
      </c>
      <c r="CG79" s="3" t="s">
        <v>115</v>
      </c>
    </row>
    <row r="80" spans="2:85" s="3" customFormat="1" x14ac:dyDescent="0.3">
      <c r="B80" s="3" t="s">
        <v>114</v>
      </c>
      <c r="C80" s="13">
        <f t="shared" ref="C80:AH80" si="46">C47*100/C77</f>
        <v>975.6</v>
      </c>
      <c r="D80" s="13">
        <f t="shared" si="46"/>
        <v>1022.3411937208901</v>
      </c>
      <c r="E80" s="13">
        <f t="shared" si="46"/>
        <v>997.85352023248447</v>
      </c>
      <c r="F80" s="13">
        <f t="shared" si="46"/>
        <v>1130.1471678918747</v>
      </c>
      <c r="G80" s="13">
        <f t="shared" si="46"/>
        <v>1134.309091346385</v>
      </c>
      <c r="H80" s="13">
        <f t="shared" si="46"/>
        <v>1153.0217853651559</v>
      </c>
      <c r="I80" s="13">
        <f t="shared" si="46"/>
        <v>1220.9568380925321</v>
      </c>
      <c r="J80" s="13">
        <f t="shared" si="46"/>
        <v>1132.3884794148873</v>
      </c>
      <c r="K80" s="13">
        <f t="shared" si="46"/>
        <v>1103.0794498457515</v>
      </c>
      <c r="L80" s="13">
        <f t="shared" si="46"/>
        <v>1113.2296132109411</v>
      </c>
      <c r="M80" s="13">
        <f t="shared" si="46"/>
        <v>984.23048175249892</v>
      </c>
      <c r="N80" s="13">
        <f t="shared" si="46"/>
        <v>1020.9220466014509</v>
      </c>
      <c r="O80" s="13">
        <f t="shared" si="46"/>
        <v>895.61872530493054</v>
      </c>
      <c r="P80" s="13">
        <f t="shared" si="46"/>
        <v>917.29132644920105</v>
      </c>
      <c r="Q80" s="13">
        <f t="shared" si="46"/>
        <v>942.88264799375577</v>
      </c>
      <c r="R80" s="13">
        <f t="shared" si="46"/>
        <v>579.5127058106599</v>
      </c>
      <c r="S80" s="13">
        <f t="shared" si="46"/>
        <v>612.91443705318306</v>
      </c>
      <c r="T80" s="13">
        <f t="shared" si="46"/>
        <v>628.88323227295348</v>
      </c>
      <c r="U80" s="13">
        <f t="shared" si="46"/>
        <v>696.33172958497642</v>
      </c>
      <c r="V80" s="13">
        <f t="shared" si="46"/>
        <v>854.23698313828413</v>
      </c>
      <c r="W80" s="13">
        <f t="shared" si="46"/>
        <v>925.72932521676626</v>
      </c>
      <c r="X80" s="13">
        <f t="shared" si="46"/>
        <v>940.41139140056544</v>
      </c>
      <c r="Y80" s="13">
        <f t="shared" si="46"/>
        <v>989.0991475658268</v>
      </c>
      <c r="Z80" s="13">
        <f t="shared" si="46"/>
        <v>939.82671275370024</v>
      </c>
      <c r="AA80" s="13">
        <f t="shared" si="46"/>
        <v>881.13036836188087</v>
      </c>
      <c r="AB80" s="13">
        <f t="shared" si="46"/>
        <v>944.33823226682455</v>
      </c>
      <c r="AC80" s="13">
        <f t="shared" si="46"/>
        <v>919.39045452566495</v>
      </c>
      <c r="AD80" s="13">
        <f t="shared" si="46"/>
        <v>931.00286351035504</v>
      </c>
      <c r="AE80" s="13">
        <f t="shared" si="46"/>
        <v>1132.4899346122672</v>
      </c>
      <c r="AF80" s="13">
        <f t="shared" si="46"/>
        <v>1114.9975437803396</v>
      </c>
      <c r="AG80" s="13">
        <f t="shared" si="46"/>
        <v>1105.5463416722866</v>
      </c>
      <c r="AH80" s="13">
        <f t="shared" si="46"/>
        <v>1112.6518527986368</v>
      </c>
      <c r="AI80" s="13">
        <f t="shared" ref="AI80:BN80" si="47">AI47*100/AI77</f>
        <v>1154.3261410172081</v>
      </c>
      <c r="AJ80" s="13">
        <f t="shared" si="47"/>
        <v>1134.3583531827951</v>
      </c>
      <c r="AK80" s="13">
        <f t="shared" si="47"/>
        <v>1131.5418018625426</v>
      </c>
      <c r="AL80" s="13">
        <f t="shared" si="47"/>
        <v>1139.4373986125374</v>
      </c>
      <c r="AM80" s="13">
        <f t="shared" si="47"/>
        <v>1108.885451204744</v>
      </c>
      <c r="AN80" s="13">
        <f t="shared" si="47"/>
        <v>1169.8992089691685</v>
      </c>
      <c r="AO80" s="13">
        <f t="shared" si="47"/>
        <v>1230.9208775303434</v>
      </c>
      <c r="AP80" s="13">
        <f t="shared" si="47"/>
        <v>1213.8048480717191</v>
      </c>
      <c r="AQ80" s="13">
        <f t="shared" si="47"/>
        <v>1123.3740123386619</v>
      </c>
      <c r="AR80" s="13">
        <f t="shared" si="47"/>
        <v>1131.7762753660415</v>
      </c>
      <c r="AS80" s="13">
        <f t="shared" si="47"/>
        <v>1134.1512661016777</v>
      </c>
      <c r="AT80" s="13">
        <f t="shared" si="47"/>
        <v>1015.8438179563644</v>
      </c>
      <c r="AU80" s="13">
        <f t="shared" si="47"/>
        <v>1088.963370804956</v>
      </c>
      <c r="AV80" s="13">
        <f t="shared" si="47"/>
        <v>1087.1902036491813</v>
      </c>
      <c r="AW80" s="13">
        <f t="shared" si="47"/>
        <v>1067.7137689259221</v>
      </c>
      <c r="AX80" s="13">
        <f t="shared" si="47"/>
        <v>1048.8031045850776</v>
      </c>
      <c r="AY80" s="13">
        <f t="shared" si="47"/>
        <v>1105.3430445718886</v>
      </c>
      <c r="AZ80" s="13">
        <f t="shared" si="47"/>
        <v>1091.9471269443052</v>
      </c>
      <c r="BA80" s="13">
        <f t="shared" si="47"/>
        <v>1074.8613825602524</v>
      </c>
      <c r="BB80" s="13">
        <f t="shared" si="47"/>
        <v>934.20523526960255</v>
      </c>
      <c r="BC80" s="13">
        <f t="shared" si="47"/>
        <v>1002.745972648123</v>
      </c>
      <c r="BD80" s="13">
        <f t="shared" si="47"/>
        <v>1077.7552067831127</v>
      </c>
      <c r="BE80" s="13">
        <f t="shared" si="47"/>
        <v>1051.5194517289451</v>
      </c>
      <c r="BF80" s="13">
        <f t="shared" si="47"/>
        <v>1021.274663896951</v>
      </c>
      <c r="BG80" s="13">
        <f t="shared" si="47"/>
        <v>953.37317339782328</v>
      </c>
      <c r="BH80" s="13">
        <f t="shared" si="47"/>
        <v>950.52690397350977</v>
      </c>
      <c r="BI80" s="13">
        <f t="shared" si="47"/>
        <v>985.93246202416242</v>
      </c>
      <c r="BJ80" s="13">
        <f t="shared" si="47"/>
        <v>1035.618568791192</v>
      </c>
      <c r="BK80" s="13">
        <f t="shared" si="47"/>
        <v>949.79504174719375</v>
      </c>
      <c r="BL80" s="13">
        <f t="shared" si="47"/>
        <v>902.1833731622919</v>
      </c>
      <c r="BM80" s="13">
        <f t="shared" si="47"/>
        <v>1431.7868767647674</v>
      </c>
      <c r="BN80" s="13">
        <f t="shared" si="47"/>
        <v>1332.9204798870855</v>
      </c>
      <c r="BO80" s="13">
        <f t="shared" ref="BO80:CF80" si="48">BO47*100/BO77</f>
        <v>1513.1762287773527</v>
      </c>
      <c r="BP80" s="13">
        <f t="shared" si="48"/>
        <v>1740.7148017016609</v>
      </c>
      <c r="BQ80" s="13">
        <f t="shared" si="48"/>
        <v>1665.1721204471692</v>
      </c>
      <c r="BR80" s="13">
        <f t="shared" si="48"/>
        <v>1614.3019140791157</v>
      </c>
      <c r="BS80" s="13">
        <f t="shared" si="48"/>
        <v>1679.9359986103273</v>
      </c>
      <c r="BT80" s="13">
        <f t="shared" si="48"/>
        <v>1790.6830909909834</v>
      </c>
      <c r="BU80" s="13">
        <f t="shared" si="48"/>
        <v>1664.2978749516653</v>
      </c>
      <c r="BV80" s="13">
        <f t="shared" si="48"/>
        <v>1565.8271389673002</v>
      </c>
      <c r="BW80" s="13">
        <f t="shared" si="48"/>
        <v>1577.4578322791333</v>
      </c>
      <c r="BX80" s="13">
        <f t="shared" si="48"/>
        <v>1602.8117356240657</v>
      </c>
      <c r="BY80" s="13">
        <f t="shared" si="48"/>
        <v>1661.6564054767186</v>
      </c>
      <c r="BZ80" s="13">
        <f t="shared" si="48"/>
        <v>1726.2739310672307</v>
      </c>
      <c r="CA80" s="13">
        <f t="shared" si="48"/>
        <v>1792.8886581884246</v>
      </c>
      <c r="CB80" s="13">
        <f t="shared" si="48"/>
        <v>1845.960410084467</v>
      </c>
      <c r="CC80" s="13">
        <f t="shared" si="48"/>
        <v>1853.6679288877478</v>
      </c>
      <c r="CD80" s="13">
        <f t="shared" si="48"/>
        <v>1904.5370429455681</v>
      </c>
      <c r="CE80" s="13">
        <f t="shared" si="48"/>
        <v>1875.9959529530797</v>
      </c>
      <c r="CF80" s="13">
        <f t="shared" si="48"/>
        <v>1913.7822529893015</v>
      </c>
      <c r="CG80" s="3" t="s">
        <v>152</v>
      </c>
    </row>
    <row r="81" spans="1:85" s="3" customFormat="1" x14ac:dyDescent="0.3">
      <c r="B81" s="3" t="s">
        <v>118</v>
      </c>
      <c r="C81" s="7">
        <f>C57/C27</f>
        <v>0.42772441291458457</v>
      </c>
      <c r="D81" s="7">
        <f t="shared" ref="D81:BO81" si="49">D57/D27</f>
        <v>0.44482643610334305</v>
      </c>
      <c r="E81" s="7">
        <f t="shared" si="49"/>
        <v>0.43140972169560937</v>
      </c>
      <c r="F81" s="7">
        <f t="shared" si="49"/>
        <v>0.46017654855085155</v>
      </c>
      <c r="G81" s="7">
        <f t="shared" si="49"/>
        <v>0.45780714635340197</v>
      </c>
      <c r="H81" s="7">
        <f t="shared" si="49"/>
        <v>0.45577236960705514</v>
      </c>
      <c r="I81" s="7">
        <f t="shared" si="49"/>
        <v>0.47831988172277567</v>
      </c>
      <c r="J81" s="7">
        <f t="shared" si="49"/>
        <v>0.45870793885483985</v>
      </c>
      <c r="K81" s="7">
        <f t="shared" si="49"/>
        <v>0.44505135387488337</v>
      </c>
      <c r="L81" s="7">
        <f t="shared" si="49"/>
        <v>0.45337740328662546</v>
      </c>
      <c r="M81" s="7">
        <f t="shared" si="49"/>
        <v>0.43297867397667589</v>
      </c>
      <c r="N81" s="7">
        <f t="shared" si="49"/>
        <v>0.43604383460723822</v>
      </c>
      <c r="O81" s="7">
        <f t="shared" si="49"/>
        <v>0.41783105022831057</v>
      </c>
      <c r="P81" s="7">
        <f t="shared" si="49"/>
        <v>0.41983928939355775</v>
      </c>
      <c r="Q81" s="7">
        <f t="shared" si="49"/>
        <v>0.44777999129857338</v>
      </c>
      <c r="R81" s="7">
        <f t="shared" si="49"/>
        <v>0.41440383242359341</v>
      </c>
      <c r="S81" s="7">
        <f t="shared" si="49"/>
        <v>0.41009023990609184</v>
      </c>
      <c r="T81" s="7">
        <f t="shared" si="49"/>
        <v>0.39742776259273715</v>
      </c>
      <c r="U81" s="7">
        <f t="shared" si="49"/>
        <v>0.40734394124847001</v>
      </c>
      <c r="V81" s="7">
        <f t="shared" si="49"/>
        <v>0.44030868104581522</v>
      </c>
      <c r="W81" s="7">
        <f t="shared" si="49"/>
        <v>0.46887011874158413</v>
      </c>
      <c r="X81" s="7">
        <f t="shared" si="49"/>
        <v>0.47051322152979952</v>
      </c>
      <c r="Y81" s="7">
        <f t="shared" si="49"/>
        <v>0.49488981536628951</v>
      </c>
      <c r="Z81" s="7">
        <f t="shared" si="49"/>
        <v>0.48258165220064797</v>
      </c>
      <c r="AA81" s="7">
        <f t="shared" si="49"/>
        <v>0.45564813109924501</v>
      </c>
      <c r="AB81" s="7">
        <f t="shared" si="49"/>
        <v>0.48755534145390306</v>
      </c>
      <c r="AC81" s="7">
        <f t="shared" si="49"/>
        <v>0.48881723848232306</v>
      </c>
      <c r="AD81" s="7">
        <f t="shared" si="49"/>
        <v>0.50233874095876985</v>
      </c>
      <c r="AE81" s="7">
        <f t="shared" si="49"/>
        <v>0.49656569214512164</v>
      </c>
      <c r="AF81" s="7">
        <f t="shared" si="49"/>
        <v>0.49861670841956207</v>
      </c>
      <c r="AG81" s="7">
        <f t="shared" si="49"/>
        <v>0.48704392663664237</v>
      </c>
      <c r="AH81" s="7">
        <f t="shared" si="49"/>
        <v>0.48637387866162157</v>
      </c>
      <c r="AI81" s="7">
        <f t="shared" si="49"/>
        <v>0.50369269949066209</v>
      </c>
      <c r="AJ81" s="7">
        <f t="shared" si="49"/>
        <v>0.49618689468266147</v>
      </c>
      <c r="AK81" s="7">
        <f t="shared" si="49"/>
        <v>0.49087980588210678</v>
      </c>
      <c r="AL81" s="7">
        <f t="shared" si="49"/>
        <v>0.48791971255110872</v>
      </c>
      <c r="AM81" s="7">
        <f t="shared" si="49"/>
        <v>0.46534653465346543</v>
      </c>
      <c r="AN81" s="7">
        <f t="shared" si="49"/>
        <v>0.48883230411420309</v>
      </c>
      <c r="AO81" s="7">
        <f t="shared" si="49"/>
        <v>0.50560664491248897</v>
      </c>
      <c r="AP81" s="7">
        <f t="shared" si="49"/>
        <v>0.49943674008468308</v>
      </c>
      <c r="AQ81" s="7">
        <f t="shared" si="49"/>
        <v>0.48097071386159485</v>
      </c>
      <c r="AR81" s="7">
        <f t="shared" si="49"/>
        <v>0.47173707141504079</v>
      </c>
      <c r="AS81" s="7">
        <f t="shared" si="49"/>
        <v>0.47562644076690974</v>
      </c>
      <c r="AT81" s="7">
        <f t="shared" si="49"/>
        <v>0.46501728688798838</v>
      </c>
      <c r="AU81" s="7">
        <f t="shared" si="49"/>
        <v>0.46693200416604658</v>
      </c>
      <c r="AV81" s="7">
        <f t="shared" si="49"/>
        <v>0.44680575832055147</v>
      </c>
      <c r="AW81" s="7">
        <f t="shared" si="49"/>
        <v>0.44766697163769442</v>
      </c>
      <c r="AX81" s="7">
        <f t="shared" si="49"/>
        <v>0.44269573692379871</v>
      </c>
      <c r="AY81" s="7">
        <f t="shared" si="49"/>
        <v>0.4462526233415145</v>
      </c>
      <c r="AZ81" s="7">
        <f t="shared" si="49"/>
        <v>0.44615763720209828</v>
      </c>
      <c r="BA81" s="7">
        <f t="shared" si="49"/>
        <v>0.43660210197168403</v>
      </c>
      <c r="BB81" s="7">
        <f t="shared" si="49"/>
        <v>0.44113574591018656</v>
      </c>
      <c r="BC81" s="7">
        <f t="shared" si="49"/>
        <v>0.44076745867594896</v>
      </c>
      <c r="BD81" s="7">
        <f t="shared" si="49"/>
        <v>0.45037239448822852</v>
      </c>
      <c r="BE81" s="7">
        <f t="shared" si="49"/>
        <v>0.45047367297683349</v>
      </c>
      <c r="BF81" s="7">
        <f t="shared" si="49"/>
        <v>0.44991787148920948</v>
      </c>
      <c r="BG81" s="7">
        <f t="shared" si="49"/>
        <v>0.43296934195027237</v>
      </c>
      <c r="BH81" s="7">
        <f t="shared" si="49"/>
        <v>0.4332864169025667</v>
      </c>
      <c r="BI81" s="7">
        <f t="shared" si="49"/>
        <v>0.44916509136735966</v>
      </c>
      <c r="BJ81" s="7">
        <f t="shared" si="49"/>
        <v>0.44429737137162079</v>
      </c>
      <c r="BK81" s="7">
        <f t="shared" si="49"/>
        <v>0.40734727955842098</v>
      </c>
      <c r="BL81" s="7">
        <f t="shared" si="49"/>
        <v>0.31191756571695778</v>
      </c>
      <c r="BM81" s="7">
        <f t="shared" si="49"/>
        <v>0.39131602223907014</v>
      </c>
      <c r="BN81" s="7">
        <f t="shared" si="49"/>
        <v>0.40903864193421491</v>
      </c>
      <c r="BO81" s="7">
        <f t="shared" si="49"/>
        <v>0.44958090297041564</v>
      </c>
      <c r="BP81" s="7">
        <f t="shared" ref="BP81:CF81" si="50">BP57/BP27</f>
        <v>0.46198915429684656</v>
      </c>
      <c r="BQ81" s="7">
        <f t="shared" si="50"/>
        <v>0.45473761343779945</v>
      </c>
      <c r="BR81" s="7">
        <f t="shared" si="50"/>
        <v>0.4592815600410538</v>
      </c>
      <c r="BS81" s="7">
        <f t="shared" si="50"/>
        <v>0.4783811503063346</v>
      </c>
      <c r="BT81" s="7">
        <f t="shared" si="50"/>
        <v>0.50224657680359441</v>
      </c>
      <c r="BU81" s="7">
        <f t="shared" si="50"/>
        <v>0.4929520688668696</v>
      </c>
      <c r="BV81" s="7">
        <f t="shared" si="50"/>
        <v>0.48715059195357641</v>
      </c>
      <c r="BW81" s="7">
        <f t="shared" si="50"/>
        <v>0.46526027882947335</v>
      </c>
      <c r="BX81" s="7">
        <f t="shared" si="50"/>
        <v>0.4578178008381561</v>
      </c>
      <c r="BY81" s="7">
        <f t="shared" si="50"/>
        <v>0.45970619355791242</v>
      </c>
      <c r="BZ81" s="7">
        <f t="shared" si="50"/>
        <v>0.47304703675736243</v>
      </c>
      <c r="CA81" s="7">
        <f t="shared" si="50"/>
        <v>0.48859116351077775</v>
      </c>
      <c r="CB81" s="7">
        <f t="shared" si="50"/>
        <v>0.48855875519256514</v>
      </c>
      <c r="CC81" s="7">
        <f t="shared" si="50"/>
        <v>0.49405921994974999</v>
      </c>
      <c r="CD81" s="7">
        <f t="shared" si="50"/>
        <v>0.49978445011476569</v>
      </c>
      <c r="CE81" s="7">
        <f t="shared" si="50"/>
        <v>0.48618987066249669</v>
      </c>
      <c r="CF81" s="7">
        <f t="shared" si="50"/>
        <v>0.50343179450006792</v>
      </c>
      <c r="CG81" s="3" t="s">
        <v>118</v>
      </c>
    </row>
    <row r="82" spans="1:85" s="3" customFormat="1" x14ac:dyDescent="0.3">
      <c r="B82" s="3" t="s">
        <v>119</v>
      </c>
      <c r="C82" s="7">
        <f t="shared" ref="C82:AH82" si="51">C81*C56</f>
        <v>1.703576389360447</v>
      </c>
      <c r="D82" s="7">
        <f t="shared" si="51"/>
        <v>1.7932416829016617</v>
      </c>
      <c r="E82" s="7">
        <f t="shared" si="51"/>
        <v>1.7287698568321308</v>
      </c>
      <c r="F82" s="7">
        <f t="shared" si="51"/>
        <v>1.8785933755101043</v>
      </c>
      <c r="G82" s="7">
        <f t="shared" si="51"/>
        <v>1.8217108981237158</v>
      </c>
      <c r="H82" s="7">
        <f t="shared" si="51"/>
        <v>1.8148319332489766</v>
      </c>
      <c r="I82" s="7">
        <f t="shared" si="51"/>
        <v>1.9204630976803505</v>
      </c>
      <c r="J82" s="7">
        <f t="shared" si="51"/>
        <v>1.807943556713838</v>
      </c>
      <c r="K82" s="7">
        <f t="shared" si="51"/>
        <v>1.7684855683336669</v>
      </c>
      <c r="L82" s="7">
        <f t="shared" si="51"/>
        <v>1.8086745056329951</v>
      </c>
      <c r="M82" s="7">
        <f t="shared" si="51"/>
        <v>1.7401179626723955</v>
      </c>
      <c r="N82" s="7">
        <f t="shared" si="51"/>
        <v>1.775026556803357</v>
      </c>
      <c r="O82" s="7">
        <f t="shared" si="51"/>
        <v>1.7794589942653596</v>
      </c>
      <c r="P82" s="7">
        <f t="shared" si="51"/>
        <v>1.8090791488028337</v>
      </c>
      <c r="Q82" s="7">
        <f t="shared" si="51"/>
        <v>1.9086933179455712</v>
      </c>
      <c r="R82" s="7">
        <f t="shared" si="51"/>
        <v>1.6243046063443904</v>
      </c>
      <c r="S82" s="7">
        <f t="shared" si="51"/>
        <v>1.5253813941564922</v>
      </c>
      <c r="T82" s="7">
        <f t="shared" si="51"/>
        <v>1.473129822566601</v>
      </c>
      <c r="U82" s="7">
        <f t="shared" si="51"/>
        <v>1.5407479242598645</v>
      </c>
      <c r="V82" s="7">
        <f t="shared" si="51"/>
        <v>1.6751276065567215</v>
      </c>
      <c r="W82" s="7">
        <f t="shared" si="51"/>
        <v>1.8369041924194034</v>
      </c>
      <c r="X82" s="7">
        <f t="shared" si="51"/>
        <v>1.8691142859636427</v>
      </c>
      <c r="Y82" s="7">
        <f t="shared" si="51"/>
        <v>1.9741875396648365</v>
      </c>
      <c r="Z82" s="7">
        <f t="shared" si="51"/>
        <v>1.9430882842419623</v>
      </c>
      <c r="AA82" s="7">
        <f t="shared" si="51"/>
        <v>1.8999469269641165</v>
      </c>
      <c r="AB82" s="7">
        <f t="shared" si="51"/>
        <v>2.0622953856066166</v>
      </c>
      <c r="AC82" s="7">
        <f t="shared" si="51"/>
        <v>2.0802255005019319</v>
      </c>
      <c r="AD82" s="7">
        <f t="shared" si="51"/>
        <v>2.1238627244677191</v>
      </c>
      <c r="AE82" s="7">
        <f t="shared" si="51"/>
        <v>2.1095232888868192</v>
      </c>
      <c r="AF82" s="7">
        <f t="shared" si="51"/>
        <v>2.105961645394387</v>
      </c>
      <c r="AG82" s="7">
        <f t="shared" si="51"/>
        <v>2.0513157507101116</v>
      </c>
      <c r="AH82" s="7">
        <f t="shared" si="51"/>
        <v>2.082613689263066</v>
      </c>
      <c r="AI82" s="7">
        <f t="shared" ref="AI82:BN82" si="52">AI81*AI56</f>
        <v>2.1073028198859074</v>
      </c>
      <c r="AJ82" s="7">
        <f t="shared" si="52"/>
        <v>2.0859690753672737</v>
      </c>
      <c r="AK82" s="7">
        <f t="shared" si="52"/>
        <v>2.0500694465279379</v>
      </c>
      <c r="AL82" s="7">
        <f t="shared" si="52"/>
        <v>2.0354758587864539</v>
      </c>
      <c r="AM82" s="7">
        <f t="shared" si="52"/>
        <v>1.9822328405802814</v>
      </c>
      <c r="AN82" s="7">
        <f t="shared" si="52"/>
        <v>2.0507657978211302</v>
      </c>
      <c r="AO82" s="7">
        <f t="shared" si="52"/>
        <v>2.0908999501463694</v>
      </c>
      <c r="AP82" s="7">
        <f t="shared" si="52"/>
        <v>2.0303140255235825</v>
      </c>
      <c r="AQ82" s="7">
        <f t="shared" si="52"/>
        <v>1.9036568436381902</v>
      </c>
      <c r="AR82" s="7">
        <f t="shared" si="52"/>
        <v>1.8626788080755461</v>
      </c>
      <c r="AS82" s="7">
        <f t="shared" si="52"/>
        <v>1.8595139768044131</v>
      </c>
      <c r="AT82" s="7">
        <f t="shared" si="52"/>
        <v>1.7961393496270506</v>
      </c>
      <c r="AU82" s="7">
        <f t="shared" si="52"/>
        <v>1.7918748619599436</v>
      </c>
      <c r="AV82" s="7">
        <f t="shared" si="52"/>
        <v>1.7127484687023615</v>
      </c>
      <c r="AW82" s="7">
        <f t="shared" si="52"/>
        <v>1.7270669683323114</v>
      </c>
      <c r="AX82" s="7">
        <f t="shared" si="52"/>
        <v>1.7241577154675951</v>
      </c>
      <c r="AY82" s="7">
        <f t="shared" si="52"/>
        <v>1.7326749264931041</v>
      </c>
      <c r="AZ82" s="7">
        <f t="shared" si="52"/>
        <v>1.7151225296278014</v>
      </c>
      <c r="BA82" s="7">
        <f t="shared" si="52"/>
        <v>1.6611559426538163</v>
      </c>
      <c r="BB82" s="7">
        <f t="shared" si="52"/>
        <v>1.681325546558081</v>
      </c>
      <c r="BC82" s="7">
        <f t="shared" si="52"/>
        <v>1.693398874789656</v>
      </c>
      <c r="BD82" s="7">
        <f t="shared" si="52"/>
        <v>1.7272802107125542</v>
      </c>
      <c r="BE82" s="7">
        <f t="shared" si="52"/>
        <v>1.7397406832529434</v>
      </c>
      <c r="BF82" s="7">
        <f t="shared" si="52"/>
        <v>1.7250832033636989</v>
      </c>
      <c r="BG82" s="7">
        <f t="shared" si="52"/>
        <v>1.6698270615346353</v>
      </c>
      <c r="BH82" s="7">
        <f t="shared" si="52"/>
        <v>1.648793740714076</v>
      </c>
      <c r="BI82" s="7">
        <f t="shared" si="52"/>
        <v>1.6958984639568142</v>
      </c>
      <c r="BJ82" s="7">
        <f t="shared" si="52"/>
        <v>1.6609273943509095</v>
      </c>
      <c r="BK82" s="7">
        <f t="shared" si="52"/>
        <v>1.4995115903784846</v>
      </c>
      <c r="BL82" s="7">
        <f t="shared" si="52"/>
        <v>1.1351902996510892</v>
      </c>
      <c r="BM82" s="7">
        <f t="shared" si="52"/>
        <v>1.4115790659510972</v>
      </c>
      <c r="BN82" s="7">
        <f t="shared" si="52"/>
        <v>1.4977380207916589</v>
      </c>
      <c r="BO82" s="7">
        <f t="shared" ref="BO82:CF82" si="53">BO81*BO56</f>
        <v>1.6840763783534434</v>
      </c>
      <c r="BP82" s="7">
        <f t="shared" si="53"/>
        <v>1.7526277949998681</v>
      </c>
      <c r="BQ82" s="7">
        <f t="shared" si="53"/>
        <v>1.738459623976486</v>
      </c>
      <c r="BR82" s="7">
        <f t="shared" si="53"/>
        <v>1.7412412196180511</v>
      </c>
      <c r="BS82" s="7">
        <f t="shared" si="53"/>
        <v>1.8554503246686458</v>
      </c>
      <c r="BT82" s="7">
        <f t="shared" si="53"/>
        <v>1.9562014670372165</v>
      </c>
      <c r="BU82" s="7">
        <f t="shared" si="53"/>
        <v>1.906374867359061</v>
      </c>
      <c r="BV82" s="7">
        <f t="shared" si="53"/>
        <v>1.8200803354152584</v>
      </c>
      <c r="BW82" s="7">
        <f t="shared" si="53"/>
        <v>1.7477518040592706</v>
      </c>
      <c r="BX82" s="7">
        <f t="shared" si="53"/>
        <v>1.7009438022868522</v>
      </c>
      <c r="BY82" s="7">
        <f t="shared" si="53"/>
        <v>1.6676355602300641</v>
      </c>
      <c r="BZ82" s="7">
        <f t="shared" si="53"/>
        <v>1.7047780153075798</v>
      </c>
      <c r="CA82" s="7">
        <f t="shared" si="53"/>
        <v>1.773557011606762</v>
      </c>
      <c r="CB82" s="7">
        <f t="shared" si="53"/>
        <v>1.7392691684855319</v>
      </c>
      <c r="CC82" s="7">
        <f t="shared" si="53"/>
        <v>1.7539102308216123</v>
      </c>
      <c r="CD82" s="7">
        <f t="shared" si="53"/>
        <v>1.7692369534062706</v>
      </c>
      <c r="CE82" s="7">
        <f t="shared" si="53"/>
        <v>1.7211121421452382</v>
      </c>
      <c r="CF82" s="7">
        <f t="shared" si="53"/>
        <v>1.7821485525302405</v>
      </c>
      <c r="CG82" s="3" t="s">
        <v>119</v>
      </c>
    </row>
    <row r="83" spans="1:85" s="3" customFormat="1" x14ac:dyDescent="0.3">
      <c r="B83" s="3" t="s">
        <v>122</v>
      </c>
      <c r="C83" s="15">
        <f t="shared" ref="C83:BN83" si="54">C67/C60</f>
        <v>13.013818692120209</v>
      </c>
      <c r="D83" s="15">
        <f t="shared" si="54"/>
        <v>13.057468820866518</v>
      </c>
      <c r="E83" s="15">
        <f t="shared" si="54"/>
        <v>12.835610257880994</v>
      </c>
      <c r="F83" s="15">
        <f t="shared" si="54"/>
        <v>12.955146152848984</v>
      </c>
      <c r="G83" s="15">
        <f t="shared" si="54"/>
        <v>13.254058368097622</v>
      </c>
      <c r="H83" s="15">
        <f t="shared" si="54"/>
        <v>13.23931327864719</v>
      </c>
      <c r="I83" s="15">
        <f t="shared" si="54"/>
        <v>13.295798799008221</v>
      </c>
      <c r="J83" s="15">
        <f t="shared" si="54"/>
        <v>12.883946436271605</v>
      </c>
      <c r="K83" s="15">
        <f t="shared" si="54"/>
        <v>13.3365967300661</v>
      </c>
      <c r="L83" s="15">
        <f t="shared" si="54"/>
        <v>13.375798893983511</v>
      </c>
      <c r="M83" s="15">
        <f t="shared" si="54"/>
        <v>13.455595948179081</v>
      </c>
      <c r="N83" s="15">
        <f t="shared" si="54"/>
        <v>13.538506442049281</v>
      </c>
      <c r="O83" s="15">
        <f t="shared" si="54"/>
        <v>14.825505246067902</v>
      </c>
      <c r="P83" s="15">
        <f t="shared" si="54"/>
        <v>15.093473816818561</v>
      </c>
      <c r="Q83" s="15">
        <f t="shared" si="54"/>
        <v>14.923741574845627</v>
      </c>
      <c r="R83" s="15">
        <f t="shared" si="54"/>
        <v>13.758975874811201</v>
      </c>
      <c r="S83" s="15">
        <f t="shared" si="54"/>
        <v>13.482512549846129</v>
      </c>
      <c r="T83" s="15">
        <f t="shared" si="54"/>
        <v>13.392626837337085</v>
      </c>
      <c r="U83" s="15">
        <f t="shared" si="54"/>
        <v>13.665568079196298</v>
      </c>
      <c r="V83" s="15">
        <f t="shared" si="54"/>
        <v>13.68397440906943</v>
      </c>
      <c r="W83" s="15">
        <f t="shared" si="54"/>
        <v>14.529986588366317</v>
      </c>
      <c r="X83" s="15">
        <f t="shared" si="54"/>
        <v>14.490898684800136</v>
      </c>
      <c r="Y83" s="15">
        <f t="shared" si="54"/>
        <v>14.449099156089112</v>
      </c>
      <c r="Z83" s="15">
        <f t="shared" si="54"/>
        <v>14.520385853186452</v>
      </c>
      <c r="AA83" s="15">
        <f t="shared" si="54"/>
        <v>15.31131855677652</v>
      </c>
      <c r="AB83" s="15">
        <f t="shared" si="54"/>
        <v>15.504703255293382</v>
      </c>
      <c r="AC83" s="15">
        <f t="shared" si="54"/>
        <v>15.445565202807758</v>
      </c>
      <c r="AD83" s="15">
        <f t="shared" si="54"/>
        <v>15.43043532024924</v>
      </c>
      <c r="AE83" s="15">
        <f t="shared" si="54"/>
        <v>15.475400619848207</v>
      </c>
      <c r="AF83" s="15">
        <f t="shared" si="54"/>
        <v>15.241045784116315</v>
      </c>
      <c r="AG83" s="15">
        <f t="shared" si="54"/>
        <v>15.218039348276664</v>
      </c>
      <c r="AH83" s="15">
        <f t="shared" si="54"/>
        <v>15.129764962107068</v>
      </c>
      <c r="AI83" s="15">
        <f t="shared" si="54"/>
        <v>15.330977682297368</v>
      </c>
      <c r="AJ83" s="15">
        <f t="shared" si="54"/>
        <v>15.262183822977541</v>
      </c>
      <c r="AK83" s="15">
        <f t="shared" si="54"/>
        <v>15.122916579895271</v>
      </c>
      <c r="AL83" s="15">
        <f t="shared" si="54"/>
        <v>14.945405805067955</v>
      </c>
      <c r="AM83" s="15">
        <f t="shared" si="54"/>
        <v>15.612148880643534</v>
      </c>
      <c r="AN83" s="15">
        <f t="shared" si="54"/>
        <v>15.268643581626934</v>
      </c>
      <c r="AO83" s="15">
        <f t="shared" si="54"/>
        <v>14.876142284927894</v>
      </c>
      <c r="AP83" s="15">
        <f t="shared" si="54"/>
        <v>14.376889452153085</v>
      </c>
      <c r="AQ83" s="15">
        <f t="shared" si="54"/>
        <v>14.038982926265481</v>
      </c>
      <c r="AR83" s="15">
        <f t="shared" si="54"/>
        <v>13.887148241055105</v>
      </c>
      <c r="AS83" s="15">
        <f t="shared" si="54"/>
        <v>13.620260070208195</v>
      </c>
      <c r="AT83" s="15">
        <f t="shared" si="54"/>
        <v>13.359064742379413</v>
      </c>
      <c r="AU83" s="15">
        <f t="shared" si="54"/>
        <v>13.582214683838922</v>
      </c>
      <c r="AV83" s="15">
        <f t="shared" si="54"/>
        <v>13.512455496194677</v>
      </c>
      <c r="AW83" s="15">
        <f t="shared" si="54"/>
        <v>13.468629512351468</v>
      </c>
      <c r="AX83" s="15">
        <f t="shared" si="54"/>
        <v>13.43569119807832</v>
      </c>
      <c r="AY83" s="15">
        <f t="shared" si="54"/>
        <v>13.632296817611383</v>
      </c>
      <c r="AZ83" s="15">
        <f t="shared" si="54"/>
        <v>13.379563676766871</v>
      </c>
      <c r="BA83" s="15">
        <f t="shared" si="54"/>
        <v>13.100979562104929</v>
      </c>
      <c r="BB83" s="15">
        <f t="shared" si="54"/>
        <v>12.950668938062233</v>
      </c>
      <c r="BC83" s="15">
        <f t="shared" si="54"/>
        <v>13.416614029116728</v>
      </c>
      <c r="BD83" s="15">
        <f t="shared" si="54"/>
        <v>13.293328039696961</v>
      </c>
      <c r="BE83" s="15">
        <f t="shared" si="54"/>
        <v>13.213802481033722</v>
      </c>
      <c r="BF83" s="15">
        <f t="shared" si="54"/>
        <v>13.021976858220476</v>
      </c>
      <c r="BG83" s="15">
        <f t="shared" si="54"/>
        <v>13.336641352325103</v>
      </c>
      <c r="BH83" s="15">
        <f t="shared" si="54"/>
        <v>13.094966961677494</v>
      </c>
      <c r="BI83" s="15">
        <f t="shared" si="54"/>
        <v>12.954303099822587</v>
      </c>
      <c r="BJ83" s="15">
        <f t="shared" si="54"/>
        <v>12.71044730032502</v>
      </c>
      <c r="BK83" s="15">
        <f t="shared" si="54"/>
        <v>12.438664400529429</v>
      </c>
      <c r="BL83" s="15">
        <f t="shared" si="54"/>
        <v>13.228704090628145</v>
      </c>
      <c r="BM83" s="15">
        <f t="shared" si="54"/>
        <v>12.569552718698263</v>
      </c>
      <c r="BN83" s="15">
        <f t="shared" si="54"/>
        <v>12.38736892903534</v>
      </c>
      <c r="BO83" s="15">
        <f t="shared" ref="BO83:CF83" si="55">BO67/BO60</f>
        <v>13.26635024819568</v>
      </c>
      <c r="BP83" s="15">
        <f t="shared" si="55"/>
        <v>13.251365362229317</v>
      </c>
      <c r="BQ83" s="15">
        <f t="shared" si="55"/>
        <v>13.161372211878119</v>
      </c>
      <c r="BR83" s="15">
        <f t="shared" si="55"/>
        <v>13.004971687028805</v>
      </c>
      <c r="BS83" s="15">
        <f t="shared" si="55"/>
        <v>13.518052166754105</v>
      </c>
      <c r="BT83" s="15">
        <f t="shared" si="55"/>
        <v>13.821157457609079</v>
      </c>
      <c r="BU83" s="15">
        <f t="shared" si="55"/>
        <v>13.736935212404441</v>
      </c>
      <c r="BV83" s="15">
        <f t="shared" si="55"/>
        <v>13.395180943631949</v>
      </c>
      <c r="BW83" s="15">
        <f t="shared" si="55"/>
        <v>13.281193591113615</v>
      </c>
      <c r="BX83" s="15">
        <f t="shared" si="55"/>
        <v>13.052150820116832</v>
      </c>
      <c r="BY83" s="15">
        <f t="shared" si="55"/>
        <v>12.719873049861524</v>
      </c>
      <c r="BZ83" s="15">
        <f t="shared" si="55"/>
        <v>12.623829626206106</v>
      </c>
      <c r="CA83" s="15">
        <f t="shared" si="55"/>
        <v>12.574699844705812</v>
      </c>
      <c r="CB83" s="15">
        <f t="shared" si="55"/>
        <v>12.38257551221573</v>
      </c>
      <c r="CC83" s="15">
        <f t="shared" si="55"/>
        <v>12.536895648906944</v>
      </c>
      <c r="CD83" s="15">
        <f t="shared" si="55"/>
        <v>12.529757768534376</v>
      </c>
      <c r="CE83" s="15">
        <f t="shared" si="55"/>
        <v>12.496331580575317</v>
      </c>
      <c r="CF83" s="15">
        <f t="shared" si="55"/>
        <v>12.485273637475649</v>
      </c>
      <c r="CG83" s="3" t="s">
        <v>122</v>
      </c>
    </row>
    <row r="84" spans="1:85" s="16" customFormat="1" ht="13.8" x14ac:dyDescent="0.3">
      <c r="B84" s="16" t="s">
        <v>121</v>
      </c>
      <c r="C84" s="17">
        <f t="shared" ref="C84:AH84" si="56">C63/C64</f>
        <v>0.34205445686360086</v>
      </c>
      <c r="D84" s="17">
        <f t="shared" si="56"/>
        <v>0.34760655637157567</v>
      </c>
      <c r="E84" s="17">
        <f t="shared" si="56"/>
        <v>0.3512363280820861</v>
      </c>
      <c r="F84" s="17">
        <f t="shared" si="56"/>
        <v>0.35912239617677855</v>
      </c>
      <c r="G84" s="17">
        <f t="shared" si="56"/>
        <v>0.33964064195200749</v>
      </c>
      <c r="H84" s="17">
        <f t="shared" si="56"/>
        <v>0.34162155806467959</v>
      </c>
      <c r="I84" s="17">
        <f t="shared" si="56"/>
        <v>0.3468229620692721</v>
      </c>
      <c r="J84" s="17">
        <f t="shared" si="56"/>
        <v>0.35060007163856027</v>
      </c>
      <c r="K84" s="17">
        <f t="shared" si="56"/>
        <v>0.33688446238012359</v>
      </c>
      <c r="L84" s="17">
        <f t="shared" si="56"/>
        <v>0.33934640353106171</v>
      </c>
      <c r="M84" s="17">
        <f t="shared" si="56"/>
        <v>0.33750028819769839</v>
      </c>
      <c r="N84" s="17">
        <f t="shared" si="56"/>
        <v>0.34061810464949999</v>
      </c>
      <c r="O84" s="17">
        <f t="shared" si="56"/>
        <v>0.31874326456634122</v>
      </c>
      <c r="P84" s="17">
        <f t="shared" si="56"/>
        <v>0.31871458297111577</v>
      </c>
      <c r="Q84" s="17">
        <f t="shared" si="56"/>
        <v>0.3236284745085079</v>
      </c>
      <c r="R84" s="17">
        <f t="shared" si="56"/>
        <v>0.32121040481775037</v>
      </c>
      <c r="S84" s="17">
        <f t="shared" si="56"/>
        <v>0.31578542721999731</v>
      </c>
      <c r="T84" s="17">
        <f t="shared" si="56"/>
        <v>0.31428170936867433</v>
      </c>
      <c r="U84" s="17">
        <f t="shared" si="56"/>
        <v>0.31361699881277333</v>
      </c>
      <c r="V84" s="17">
        <f t="shared" si="56"/>
        <v>0.31904663712689602</v>
      </c>
      <c r="W84" s="17">
        <f t="shared" si="56"/>
        <v>0.31052286311696103</v>
      </c>
      <c r="X84" s="17">
        <f t="shared" si="56"/>
        <v>0.31506031398197232</v>
      </c>
      <c r="Y84" s="17">
        <f t="shared" si="56"/>
        <v>0.32073034709673981</v>
      </c>
      <c r="Z84" s="17">
        <f t="shared" si="56"/>
        <v>0.32142785549284952</v>
      </c>
      <c r="AA84" s="17">
        <f t="shared" si="56"/>
        <v>0.30906748310453808</v>
      </c>
      <c r="AB84" s="17">
        <f t="shared" si="56"/>
        <v>0.31415677479582216</v>
      </c>
      <c r="AC84" s="17">
        <f t="shared" si="56"/>
        <v>0.31746180716892308</v>
      </c>
      <c r="AD84" s="17">
        <f t="shared" si="56"/>
        <v>0.31866093022149733</v>
      </c>
      <c r="AE84" s="17">
        <f t="shared" si="56"/>
        <v>0.31673639156891598</v>
      </c>
      <c r="AF84" s="17">
        <f t="shared" si="56"/>
        <v>0.32062583727512423</v>
      </c>
      <c r="AG84" s="17">
        <f t="shared" si="56"/>
        <v>0.32021340470353155</v>
      </c>
      <c r="AH84" s="17">
        <f t="shared" si="56"/>
        <v>0.32625071838274561</v>
      </c>
      <c r="AI84" s="17">
        <f t="shared" ref="AI84:BN84" si="57">AI63/AI64</f>
        <v>0.31672186954692899</v>
      </c>
      <c r="AJ84" s="17">
        <f t="shared" si="57"/>
        <v>0.3189065933382495</v>
      </c>
      <c r="AK84" s="17">
        <f t="shared" si="57"/>
        <v>0.32017323872211734</v>
      </c>
      <c r="AL84" s="17">
        <f t="shared" si="57"/>
        <v>0.32406961376780141</v>
      </c>
      <c r="AM84" s="17">
        <f t="shared" si="57"/>
        <v>0.31138930288751593</v>
      </c>
      <c r="AN84" s="17">
        <f t="shared" si="57"/>
        <v>0.31800621948525709</v>
      </c>
      <c r="AO84" s="17">
        <f t="shared" si="57"/>
        <v>0.32495591657260914</v>
      </c>
      <c r="AP84" s="17">
        <f t="shared" si="57"/>
        <v>0.33026378447018284</v>
      </c>
      <c r="AQ84" s="17">
        <f t="shared" si="57"/>
        <v>0.3275912089764409</v>
      </c>
      <c r="AR84" s="17">
        <f t="shared" si="57"/>
        <v>0.32996967613393519</v>
      </c>
      <c r="AS84" s="17">
        <f t="shared" si="57"/>
        <v>0.33415428434517425</v>
      </c>
      <c r="AT84" s="17">
        <f t="shared" si="57"/>
        <v>0.33567133653036724</v>
      </c>
      <c r="AU84" s="17">
        <f t="shared" si="57"/>
        <v>0.32737443483830608</v>
      </c>
      <c r="AV84" s="17">
        <f t="shared" si="57"/>
        <v>0.32720333095296672</v>
      </c>
      <c r="AW84" s="17">
        <f t="shared" si="57"/>
        <v>0.33013446107319333</v>
      </c>
      <c r="AX84" s="17">
        <f t="shared" si="57"/>
        <v>0.33360085661307914</v>
      </c>
      <c r="AY84" s="17">
        <f t="shared" si="57"/>
        <v>0.32703471118771571</v>
      </c>
      <c r="AZ84" s="17">
        <f t="shared" si="57"/>
        <v>0.33094763618502171</v>
      </c>
      <c r="BA84" s="17">
        <f t="shared" si="57"/>
        <v>0.3345201021369309</v>
      </c>
      <c r="BB84" s="17">
        <f t="shared" si="57"/>
        <v>0.34022242992408519</v>
      </c>
      <c r="BC84" s="17">
        <f t="shared" si="57"/>
        <v>0.3283988362427635</v>
      </c>
      <c r="BD84" s="17">
        <f t="shared" si="57"/>
        <v>0.3329099978268199</v>
      </c>
      <c r="BE84" s="17">
        <f t="shared" si="57"/>
        <v>0.33741938309311104</v>
      </c>
      <c r="BF84" s="17">
        <f t="shared" si="57"/>
        <v>0.34092754170908757</v>
      </c>
      <c r="BG84" s="17">
        <f t="shared" si="57"/>
        <v>0.33049754055303976</v>
      </c>
      <c r="BH84" s="17">
        <f t="shared" si="57"/>
        <v>0.3336857849122154</v>
      </c>
      <c r="BI84" s="17">
        <f t="shared" si="57"/>
        <v>0.33769512669399498</v>
      </c>
      <c r="BJ84" s="17">
        <f t="shared" si="57"/>
        <v>0.34110403754661806</v>
      </c>
      <c r="BK84" s="17">
        <f t="shared" si="57"/>
        <v>0.33914614219454098</v>
      </c>
      <c r="BL84" s="17">
        <f t="shared" si="57"/>
        <v>0.30655850132500101</v>
      </c>
      <c r="BM84" s="17">
        <f t="shared" si="57"/>
        <v>0.32913518968644667</v>
      </c>
      <c r="BN84" s="17">
        <f t="shared" si="57"/>
        <v>0.33991537697525581</v>
      </c>
      <c r="BO84" s="17">
        <f t="shared" ref="BO84:CF84" si="58">BO63/BO64</f>
        <v>0.3263855779985575</v>
      </c>
      <c r="BP84" s="17">
        <f t="shared" si="58"/>
        <v>0.3318690490122837</v>
      </c>
      <c r="BQ84" s="17">
        <f t="shared" si="58"/>
        <v>0.33576170883791689</v>
      </c>
      <c r="BR84" s="17">
        <f t="shared" si="58"/>
        <v>0.3390272051593724</v>
      </c>
      <c r="BS84" s="17">
        <f t="shared" si="58"/>
        <v>0.33603814967447304</v>
      </c>
      <c r="BT84" s="17">
        <f t="shared" si="58"/>
        <v>0.33380951039060008</v>
      </c>
      <c r="BU84" s="17">
        <f t="shared" si="58"/>
        <v>0.33159547782740462</v>
      </c>
      <c r="BV84" s="17">
        <f t="shared" si="58"/>
        <v>0.32976664714715531</v>
      </c>
      <c r="BW84" s="17">
        <f t="shared" si="58"/>
        <v>0.33132364944695081</v>
      </c>
      <c r="BX84" s="17">
        <f t="shared" si="58"/>
        <v>0.33267546044854446</v>
      </c>
      <c r="BY84" s="17">
        <f t="shared" si="58"/>
        <v>0.33511990960024207</v>
      </c>
      <c r="BZ84" s="17">
        <f t="shared" si="58"/>
        <v>0.33759934014863863</v>
      </c>
      <c r="CA84" s="17">
        <f t="shared" si="58"/>
        <v>0.34238205417714862</v>
      </c>
      <c r="CB84" s="17">
        <f t="shared" si="58"/>
        <v>0.34283154424862633</v>
      </c>
      <c r="CC84" s="17">
        <f t="shared" si="58"/>
        <v>0.33963492465040918</v>
      </c>
      <c r="CD84" s="17">
        <f t="shared" si="58"/>
        <v>0.33981917613485685</v>
      </c>
      <c r="CE84" s="17">
        <f t="shared" si="58"/>
        <v>0.34011919461380929</v>
      </c>
      <c r="CF84" s="17">
        <f t="shared" si="58"/>
        <v>0.34222232606559522</v>
      </c>
      <c r="CG84" s="16" t="s">
        <v>121</v>
      </c>
    </row>
    <row r="85" spans="1:85" s="16" customFormat="1" x14ac:dyDescent="0.3">
      <c r="B85" s="16" t="s">
        <v>123</v>
      </c>
      <c r="C85" s="19">
        <f>(C83*100)/21.76</f>
        <v>59.806152077758306</v>
      </c>
      <c r="D85" s="19">
        <f t="shared" ref="D85:BO85" si="59">(D83*100)/21.76</f>
        <v>60.006750095893921</v>
      </c>
      <c r="E85" s="19">
        <f t="shared" si="59"/>
        <v>58.987179493938385</v>
      </c>
      <c r="F85" s="19">
        <f t="shared" si="59"/>
        <v>59.536517246548634</v>
      </c>
      <c r="G85" s="19">
        <f t="shared" si="59"/>
        <v>60.910194706330977</v>
      </c>
      <c r="H85" s="19">
        <f t="shared" si="59"/>
        <v>60.842432346724209</v>
      </c>
      <c r="I85" s="19">
        <f t="shared" si="59"/>
        <v>61.102016539559834</v>
      </c>
      <c r="J85" s="19">
        <f t="shared" si="59"/>
        <v>59.209312666689364</v>
      </c>
      <c r="K85" s="19">
        <f t="shared" si="59"/>
        <v>61.289507031553768</v>
      </c>
      <c r="L85" s="19">
        <f t="shared" si="59"/>
        <v>61.469664034850688</v>
      </c>
      <c r="M85" s="19">
        <f t="shared" si="59"/>
        <v>61.836378438322974</v>
      </c>
      <c r="N85" s="19">
        <f t="shared" si="59"/>
        <v>62.217400928535298</v>
      </c>
      <c r="O85" s="19">
        <f t="shared" si="59"/>
        <v>68.131917491120859</v>
      </c>
      <c r="P85" s="19">
        <f t="shared" si="59"/>
        <v>69.363390702291184</v>
      </c>
      <c r="Q85" s="19">
        <f t="shared" si="59"/>
        <v>68.583371207930256</v>
      </c>
      <c r="R85" s="19">
        <f t="shared" si="59"/>
        <v>63.230587659977942</v>
      </c>
      <c r="S85" s="19">
        <f t="shared" si="59"/>
        <v>61.960076056278162</v>
      </c>
      <c r="T85" s="19">
        <f t="shared" si="59"/>
        <v>61.546998333350565</v>
      </c>
      <c r="U85" s="19">
        <f t="shared" si="59"/>
        <v>62.801323893365335</v>
      </c>
      <c r="V85" s="19">
        <f t="shared" si="59"/>
        <v>62.885911806385245</v>
      </c>
      <c r="W85" s="19">
        <f t="shared" si="59"/>
        <v>66.773835424477554</v>
      </c>
      <c r="X85" s="19">
        <f t="shared" si="59"/>
        <v>66.594203514706507</v>
      </c>
      <c r="Y85" s="19">
        <f t="shared" si="59"/>
        <v>66.40211009232128</v>
      </c>
      <c r="Z85" s="19">
        <f t="shared" si="59"/>
        <v>66.729714398834787</v>
      </c>
      <c r="AA85" s="19">
        <f t="shared" si="59"/>
        <v>70.364515426362686</v>
      </c>
      <c r="AB85" s="19">
        <f t="shared" si="59"/>
        <v>71.253231871752675</v>
      </c>
      <c r="AC85" s="19">
        <f t="shared" si="59"/>
        <v>70.981457733491538</v>
      </c>
      <c r="AD85" s="19">
        <f t="shared" si="59"/>
        <v>70.911927023204214</v>
      </c>
      <c r="AE85" s="19">
        <f t="shared" si="59"/>
        <v>71.118569025037715</v>
      </c>
      <c r="AF85" s="19">
        <f t="shared" si="59"/>
        <v>70.041570699063939</v>
      </c>
      <c r="AG85" s="19">
        <f t="shared" si="59"/>
        <v>69.935842593183196</v>
      </c>
      <c r="AH85" s="19">
        <f t="shared" si="59"/>
        <v>69.53016986262439</v>
      </c>
      <c r="AI85" s="19">
        <f t="shared" si="59"/>
        <v>70.454860672322454</v>
      </c>
      <c r="AJ85" s="19">
        <f t="shared" si="59"/>
        <v>70.138712421771785</v>
      </c>
      <c r="AK85" s="19">
        <f t="shared" si="59"/>
        <v>69.49869751790105</v>
      </c>
      <c r="AL85" s="19">
        <f t="shared" si="59"/>
        <v>68.682931089466706</v>
      </c>
      <c r="AM85" s="19">
        <f t="shared" si="59"/>
        <v>71.74700772354565</v>
      </c>
      <c r="AN85" s="19">
        <f t="shared" si="59"/>
        <v>70.168398812623778</v>
      </c>
      <c r="AO85" s="19">
        <f t="shared" si="59"/>
        <v>68.364624471175972</v>
      </c>
      <c r="AP85" s="19">
        <f t="shared" si="59"/>
        <v>66.070264026438807</v>
      </c>
      <c r="AQ85" s="19">
        <f t="shared" si="59"/>
        <v>64.517384771440618</v>
      </c>
      <c r="AR85" s="19">
        <f t="shared" si="59"/>
        <v>63.819615078378227</v>
      </c>
      <c r="AS85" s="19">
        <f t="shared" si="59"/>
        <v>62.593106940295002</v>
      </c>
      <c r="AT85" s="19">
        <f t="shared" si="59"/>
        <v>61.392760764611268</v>
      </c>
      <c r="AU85" s="19">
        <f t="shared" si="59"/>
        <v>62.418266010289159</v>
      </c>
      <c r="AV85" s="19">
        <f t="shared" si="59"/>
        <v>62.097681508247597</v>
      </c>
      <c r="AW85" s="19">
        <f t="shared" si="59"/>
        <v>61.896275332497545</v>
      </c>
      <c r="AX85" s="19">
        <f t="shared" si="59"/>
        <v>61.744904402933457</v>
      </c>
      <c r="AY85" s="19">
        <f t="shared" si="59"/>
        <v>62.648422875052312</v>
      </c>
      <c r="AZ85" s="19">
        <f t="shared" si="59"/>
        <v>61.486965426318335</v>
      </c>
      <c r="BA85" s="19">
        <f t="shared" si="59"/>
        <v>60.206707546438089</v>
      </c>
      <c r="BB85" s="19">
        <f t="shared" si="59"/>
        <v>59.515941810947758</v>
      </c>
      <c r="BC85" s="19">
        <f t="shared" si="59"/>
        <v>61.657233589690833</v>
      </c>
      <c r="BD85" s="19">
        <f t="shared" si="59"/>
        <v>61.090661947136773</v>
      </c>
      <c r="BE85" s="19">
        <f t="shared" si="59"/>
        <v>60.725195225338794</v>
      </c>
      <c r="BF85" s="19">
        <f t="shared" si="59"/>
        <v>59.84364364991027</v>
      </c>
      <c r="BG85" s="19">
        <f t="shared" si="59"/>
        <v>61.289712097082266</v>
      </c>
      <c r="BH85" s="19">
        <f t="shared" si="59"/>
        <v>60.179076110650243</v>
      </c>
      <c r="BI85" s="19">
        <f t="shared" si="59"/>
        <v>59.532642921978798</v>
      </c>
      <c r="BJ85" s="19">
        <f t="shared" si="59"/>
        <v>58.411982078699538</v>
      </c>
      <c r="BK85" s="19">
        <f t="shared" si="59"/>
        <v>57.162979781844797</v>
      </c>
      <c r="BL85" s="19">
        <f t="shared" si="59"/>
        <v>60.793676887077872</v>
      </c>
      <c r="BM85" s="19">
        <f t="shared" si="59"/>
        <v>57.764488596958934</v>
      </c>
      <c r="BN85" s="19">
        <f t="shared" si="59"/>
        <v>56.927246916522698</v>
      </c>
      <c r="BO85" s="19">
        <f t="shared" si="59"/>
        <v>60.966683125899266</v>
      </c>
      <c r="BP85" s="19">
        <f t="shared" ref="BP85:CE85" si="60">(BP83*100)/21.76</f>
        <v>60.897818760245016</v>
      </c>
      <c r="BQ85" s="19">
        <f t="shared" si="60"/>
        <v>60.484247297233999</v>
      </c>
      <c r="BR85" s="19">
        <f t="shared" si="60"/>
        <v>59.765494885242667</v>
      </c>
      <c r="BS85" s="19">
        <f t="shared" si="60"/>
        <v>62.12340150162732</v>
      </c>
      <c r="BT85" s="19">
        <f t="shared" si="60"/>
        <v>63.516348610335832</v>
      </c>
      <c r="BU85" s="19">
        <f t="shared" si="60"/>
        <v>63.129297851123347</v>
      </c>
      <c r="BV85" s="19">
        <f t="shared" si="60"/>
        <v>61.558735954190936</v>
      </c>
      <c r="BW85" s="19">
        <f t="shared" si="60"/>
        <v>61.034897017985358</v>
      </c>
      <c r="BX85" s="19">
        <f t="shared" si="60"/>
        <v>59.98231075421338</v>
      </c>
      <c r="BY85" s="19">
        <f t="shared" si="60"/>
        <v>58.45529894237832</v>
      </c>
      <c r="BZ85" s="19">
        <f t="shared" si="60"/>
        <v>58.013922914550122</v>
      </c>
      <c r="CA85" s="19">
        <f t="shared" si="60"/>
        <v>57.788142668684799</v>
      </c>
      <c r="CB85" s="19">
        <f t="shared" si="60"/>
        <v>56.905218346579638</v>
      </c>
      <c r="CC85" s="19">
        <f t="shared" si="60"/>
        <v>57.614410151226757</v>
      </c>
      <c r="CD85" s="19">
        <f t="shared" si="60"/>
        <v>57.581607392161651</v>
      </c>
      <c r="CE85" s="19">
        <f t="shared" si="60"/>
        <v>57.427994396026271</v>
      </c>
      <c r="CF85"/>
      <c r="CG85" s="16" t="s">
        <v>123</v>
      </c>
    </row>
    <row r="86" spans="1:85" s="16" customFormat="1" ht="13.8" x14ac:dyDescent="0.3">
      <c r="B86" s="16" t="s">
        <v>124</v>
      </c>
      <c r="C86" s="17">
        <f t="shared" ref="C86:AH86" si="61">C47/C59</f>
        <v>6.1156744457038129E-2</v>
      </c>
      <c r="D86" s="17">
        <f t="shared" si="61"/>
        <v>6.2621868244723253E-2</v>
      </c>
      <c r="E86" s="17">
        <f t="shared" si="61"/>
        <v>6.1537948338802051E-2</v>
      </c>
      <c r="F86" s="17">
        <f t="shared" si="61"/>
        <v>6.7217653181715867E-2</v>
      </c>
      <c r="G86" s="17">
        <f t="shared" si="61"/>
        <v>6.7999341356266438E-2</v>
      </c>
      <c r="H86" s="17">
        <f t="shared" si="61"/>
        <v>6.9321276980546256E-2</v>
      </c>
      <c r="I86" s="17">
        <f t="shared" si="61"/>
        <v>7.1972200673303885E-2</v>
      </c>
      <c r="J86" s="17">
        <f t="shared" si="61"/>
        <v>6.764013860303375E-2</v>
      </c>
      <c r="K86" s="17">
        <f t="shared" si="61"/>
        <v>6.5253010834003755E-2</v>
      </c>
      <c r="L86" s="17">
        <f t="shared" si="61"/>
        <v>6.5500620600974571E-2</v>
      </c>
      <c r="M86" s="17">
        <f t="shared" si="61"/>
        <v>5.8395690923010543E-2</v>
      </c>
      <c r="N86" s="17">
        <f t="shared" si="61"/>
        <v>5.9530628928303159E-2</v>
      </c>
      <c r="O86" s="17">
        <f t="shared" si="61"/>
        <v>5.0606794008249106E-2</v>
      </c>
      <c r="P86" s="17">
        <f t="shared" si="61"/>
        <v>5.1527344307204251E-2</v>
      </c>
      <c r="Q86" s="17">
        <f t="shared" si="61"/>
        <v>5.2818287608460114E-2</v>
      </c>
      <c r="R86" s="17">
        <f t="shared" si="61"/>
        <v>3.5626304080105663E-2</v>
      </c>
      <c r="S86" s="17">
        <f t="shared" si="61"/>
        <v>4.1410325866115552E-2</v>
      </c>
      <c r="T86" s="17">
        <f t="shared" si="61"/>
        <v>4.2862638949440465E-2</v>
      </c>
      <c r="U86" s="17">
        <f t="shared" si="61"/>
        <v>4.6646696086210894E-2</v>
      </c>
      <c r="V86" s="17">
        <f t="shared" si="61"/>
        <v>5.5749841762825485E-2</v>
      </c>
      <c r="W86" s="17">
        <f t="shared" si="61"/>
        <v>5.8483575207811007E-2</v>
      </c>
      <c r="X86" s="17">
        <f t="shared" si="61"/>
        <v>5.8077833440930642E-2</v>
      </c>
      <c r="Y86" s="17">
        <f t="shared" si="61"/>
        <v>5.9681946138454775E-2</v>
      </c>
      <c r="Z86" s="17">
        <f t="shared" si="61"/>
        <v>5.6571249910316493E-2</v>
      </c>
      <c r="AA86" s="17">
        <f t="shared" si="61"/>
        <v>5.1341475859435437E-2</v>
      </c>
      <c r="AB86" s="17">
        <f t="shared" si="61"/>
        <v>5.3491043847365263E-2</v>
      </c>
      <c r="AC86" s="17">
        <f t="shared" si="61"/>
        <v>5.1552628700454212E-2</v>
      </c>
      <c r="AD86" s="17">
        <f t="shared" si="61"/>
        <v>5.2268874957609561E-2</v>
      </c>
      <c r="AE86" s="17">
        <f t="shared" si="61"/>
        <v>6.1851190906224207E-2</v>
      </c>
      <c r="AF86" s="17">
        <f t="shared" si="61"/>
        <v>6.0703541221145768E-2</v>
      </c>
      <c r="AG86" s="17">
        <f t="shared" si="61"/>
        <v>6.0885902886783291E-2</v>
      </c>
      <c r="AH86" s="17">
        <f t="shared" si="61"/>
        <v>5.9538396348401149E-2</v>
      </c>
      <c r="AI86" s="17">
        <f t="shared" ref="AI86:BN86" si="62">AI47/AI59</f>
        <v>6.2420292877729058E-2</v>
      </c>
      <c r="AJ86" s="17">
        <f t="shared" si="62"/>
        <v>6.0866853282173936E-2</v>
      </c>
      <c r="AK86" s="17">
        <f t="shared" si="62"/>
        <v>6.1199669148846225E-2</v>
      </c>
      <c r="AL86" s="17">
        <f t="shared" si="62"/>
        <v>6.130227676952138E-2</v>
      </c>
      <c r="AM86" s="17">
        <f t="shared" si="62"/>
        <v>5.8528753163567412E-2</v>
      </c>
      <c r="AN86" s="17">
        <f t="shared" si="62"/>
        <v>6.1397897050167849E-2</v>
      </c>
      <c r="AO86" s="17">
        <f t="shared" si="62"/>
        <v>6.4115236305675824E-2</v>
      </c>
      <c r="AP86" s="17">
        <f t="shared" si="62"/>
        <v>6.3297779382720853E-2</v>
      </c>
      <c r="AQ86" s="17">
        <f t="shared" si="62"/>
        <v>5.9635005824811071E-2</v>
      </c>
      <c r="AR86" s="17">
        <f t="shared" si="62"/>
        <v>6.0220915088037591E-2</v>
      </c>
      <c r="AS86" s="17">
        <f t="shared" si="62"/>
        <v>6.0236729920035689E-2</v>
      </c>
      <c r="AT86" s="17">
        <f t="shared" si="62"/>
        <v>5.4403711888183784E-2</v>
      </c>
      <c r="AU86" s="17">
        <f t="shared" si="62"/>
        <v>5.852055303037746E-2</v>
      </c>
      <c r="AV86" s="17">
        <f t="shared" si="62"/>
        <v>5.9151773044658934E-2</v>
      </c>
      <c r="AW86" s="17">
        <f t="shared" si="62"/>
        <v>5.7377080314129456E-2</v>
      </c>
      <c r="AX86" s="17">
        <f t="shared" si="62"/>
        <v>5.561915679690569E-2</v>
      </c>
      <c r="AY86" s="17">
        <f t="shared" si="62"/>
        <v>5.8101998431732936E-2</v>
      </c>
      <c r="AZ86" s="17">
        <f t="shared" si="62"/>
        <v>5.7386402799817472E-2</v>
      </c>
      <c r="BA86" s="17">
        <f t="shared" si="62"/>
        <v>5.6809521462373683E-2</v>
      </c>
      <c r="BB86" s="17">
        <f t="shared" si="62"/>
        <v>4.8720921014282902E-2</v>
      </c>
      <c r="BC86" s="17">
        <f t="shared" si="62"/>
        <v>5.1503730685301716E-2</v>
      </c>
      <c r="BD86" s="17">
        <f t="shared" si="62"/>
        <v>5.4976689705280184E-2</v>
      </c>
      <c r="BE86" s="17">
        <f t="shared" si="62"/>
        <v>5.2812601153726234E-2</v>
      </c>
      <c r="BF86" s="17">
        <f t="shared" si="62"/>
        <v>5.1325515082550052E-2</v>
      </c>
      <c r="BG86" s="17">
        <f t="shared" si="62"/>
        <v>4.7344712530265745E-2</v>
      </c>
      <c r="BH86" s="17">
        <f t="shared" si="62"/>
        <v>4.7562884494826957E-2</v>
      </c>
      <c r="BI86" s="17">
        <f t="shared" si="62"/>
        <v>4.9094285585586837E-2</v>
      </c>
      <c r="BJ86" s="17">
        <f t="shared" si="62"/>
        <v>5.1723324632538023E-2</v>
      </c>
      <c r="BK86" s="17">
        <f t="shared" si="62"/>
        <v>4.8928070174243374E-2</v>
      </c>
      <c r="BL86" s="17">
        <f t="shared" si="62"/>
        <v>5.2704645017373659E-2</v>
      </c>
      <c r="BM86" s="17">
        <f t="shared" si="62"/>
        <v>7.7213585071304658E-2</v>
      </c>
      <c r="BN86" s="17">
        <f t="shared" si="62"/>
        <v>6.8162001386094767E-2</v>
      </c>
      <c r="BO86" s="17">
        <f t="shared" ref="BO86:CF86" si="63">BO47/BO59</f>
        <v>7.4532046705314214E-2</v>
      </c>
      <c r="BP86" s="17">
        <f t="shared" si="63"/>
        <v>8.3140117344171538E-2</v>
      </c>
      <c r="BQ86" s="17">
        <f t="shared" si="63"/>
        <v>7.8183992015958881E-2</v>
      </c>
      <c r="BR86" s="17">
        <f t="shared" si="63"/>
        <v>7.5232548363981314E-2</v>
      </c>
      <c r="BS86" s="17">
        <f t="shared" si="63"/>
        <v>7.6376077716846832E-2</v>
      </c>
      <c r="BT86" s="17">
        <f t="shared" si="63"/>
        <v>8.0635939610279941E-2</v>
      </c>
      <c r="BU86" s="17">
        <f t="shared" si="63"/>
        <v>7.4693249198225731E-2</v>
      </c>
      <c r="BV86" s="17">
        <f t="shared" si="63"/>
        <v>7.2721533305465116E-2</v>
      </c>
      <c r="BW86" s="17">
        <f t="shared" si="63"/>
        <v>7.2895321573715338E-2</v>
      </c>
      <c r="BX86" s="17">
        <f t="shared" si="63"/>
        <v>7.4222089010125059E-2</v>
      </c>
      <c r="BY86" s="17">
        <f t="shared" si="63"/>
        <v>7.7920472297133878E-2</v>
      </c>
      <c r="BZ86" s="17">
        <f t="shared" si="63"/>
        <v>8.0200522565836208E-2</v>
      </c>
      <c r="CA86" s="17">
        <f t="shared" si="63"/>
        <v>8.1022961507463159E-2</v>
      </c>
      <c r="CB86" s="17">
        <f t="shared" si="63"/>
        <v>8.3974766915684174E-2</v>
      </c>
      <c r="CC86" s="17">
        <f t="shared" si="63"/>
        <v>8.4431573029166859E-2</v>
      </c>
      <c r="CD86" s="17">
        <f t="shared" si="63"/>
        <v>8.6439835516977453E-2</v>
      </c>
      <c r="CE86" s="17">
        <f t="shared" si="63"/>
        <v>8.5226631249557941E-2</v>
      </c>
      <c r="CF86" s="17">
        <f t="shared" si="63"/>
        <v>8.5529437342304213E-2</v>
      </c>
      <c r="CG86" s="16" t="s">
        <v>124</v>
      </c>
    </row>
    <row r="87" spans="1:85" s="16" customFormat="1" x14ac:dyDescent="0.3">
      <c r="B87" s="16" t="s">
        <v>125</v>
      </c>
      <c r="C87" s="18">
        <f t="shared" ref="C87:AH87" si="64">(C26*100)/C77</f>
        <v>5514.3</v>
      </c>
      <c r="D87" s="18">
        <f t="shared" si="64"/>
        <v>5591.2541831982062</v>
      </c>
      <c r="E87" s="18">
        <f t="shared" si="64"/>
        <v>5571.5291997362583</v>
      </c>
      <c r="F87" s="18">
        <f t="shared" si="64"/>
        <v>5698.1627908103328</v>
      </c>
      <c r="G87" s="18">
        <f t="shared" si="64"/>
        <v>5771.9336524123337</v>
      </c>
      <c r="H87" s="18">
        <f t="shared" si="64"/>
        <v>5740.4212155170353</v>
      </c>
      <c r="I87" s="18">
        <f t="shared" si="64"/>
        <v>5818.5046786948897</v>
      </c>
      <c r="J87" s="18">
        <f t="shared" si="64"/>
        <v>5814.3153285360386</v>
      </c>
      <c r="K87" s="18">
        <f t="shared" si="64"/>
        <v>5829.0428017201102</v>
      </c>
      <c r="L87" s="18">
        <f t="shared" si="64"/>
        <v>5838.7280175465066</v>
      </c>
      <c r="M87" s="18">
        <f t="shared" si="64"/>
        <v>5736.6789224625481</v>
      </c>
      <c r="N87" s="18">
        <f t="shared" si="64"/>
        <v>5777.6296115779442</v>
      </c>
      <c r="O87" s="18">
        <f t="shared" si="64"/>
        <v>5730.9447151119512</v>
      </c>
      <c r="P87" s="18">
        <f t="shared" si="64"/>
        <v>5695.8758576671462</v>
      </c>
      <c r="Q87" s="18">
        <f t="shared" si="64"/>
        <v>5763.2152264165888</v>
      </c>
      <c r="R87" s="18">
        <f t="shared" si="64"/>
        <v>5584.3455655490734</v>
      </c>
      <c r="S87" s="18">
        <f t="shared" si="64"/>
        <v>5247.3120178896124</v>
      </c>
      <c r="T87" s="18">
        <f t="shared" si="64"/>
        <v>5219.6670188696316</v>
      </c>
      <c r="U87" s="18">
        <f t="shared" si="64"/>
        <v>5234.3241545293276</v>
      </c>
      <c r="V87" s="18">
        <f t="shared" si="64"/>
        <v>5369.8396841666572</v>
      </c>
      <c r="W87" s="18">
        <f t="shared" si="64"/>
        <v>5429.6663012713962</v>
      </c>
      <c r="X87" s="18">
        <f t="shared" si="64"/>
        <v>5504.1354718288603</v>
      </c>
      <c r="Y87" s="18">
        <f t="shared" si="64"/>
        <v>5633.9863209386813</v>
      </c>
      <c r="Z87" s="18">
        <f t="shared" si="64"/>
        <v>5596.1110342993888</v>
      </c>
      <c r="AA87" s="18">
        <f t="shared" si="64"/>
        <v>5617.0839781319573</v>
      </c>
      <c r="AB87" s="18">
        <f t="shared" si="64"/>
        <v>5721.5268006920269</v>
      </c>
      <c r="AC87" s="18">
        <f t="shared" si="64"/>
        <v>5750.5974160825454</v>
      </c>
      <c r="AD87" s="18">
        <f t="shared" si="64"/>
        <v>5767.7852410719142</v>
      </c>
      <c r="AE87" s="18">
        <f t="shared" si="64"/>
        <v>5920.2296028100518</v>
      </c>
      <c r="AF87" s="18">
        <f t="shared" si="64"/>
        <v>5966.4857674879186</v>
      </c>
      <c r="AG87" s="18">
        <f t="shared" si="64"/>
        <v>5895.5283535116732</v>
      </c>
      <c r="AH87" s="18">
        <f t="shared" si="64"/>
        <v>6001.1449283698139</v>
      </c>
      <c r="AI87" s="18">
        <f t="shared" ref="AI87:BN87" si="65">(AI26*100)/AI77</f>
        <v>6057.0706062084919</v>
      </c>
      <c r="AJ87" s="18">
        <f t="shared" si="65"/>
        <v>6075.0187124845179</v>
      </c>
      <c r="AK87" s="18">
        <f t="shared" si="65"/>
        <v>6050.1409485483118</v>
      </c>
      <c r="AL87" s="18">
        <f t="shared" si="65"/>
        <v>6084.2613250057639</v>
      </c>
      <c r="AM87" s="18">
        <f t="shared" si="65"/>
        <v>6088.0183488537195</v>
      </c>
      <c r="AN87" s="18">
        <f t="shared" si="65"/>
        <v>6211.4404090106927</v>
      </c>
      <c r="AO87" s="18">
        <f t="shared" si="65"/>
        <v>6342.1248867936229</v>
      </c>
      <c r="AP87" s="18">
        <f t="shared" si="65"/>
        <v>6424.8018012435186</v>
      </c>
      <c r="AQ87" s="18">
        <f t="shared" si="65"/>
        <v>6438.3128481228487</v>
      </c>
      <c r="AR87" s="18">
        <f t="shared" si="65"/>
        <v>6432.4136182892371</v>
      </c>
      <c r="AS87" s="18">
        <f t="shared" si="65"/>
        <v>6501.4488486724131</v>
      </c>
      <c r="AT87" s="18">
        <f t="shared" si="65"/>
        <v>6508.1881411340328</v>
      </c>
      <c r="AU87" s="18">
        <f t="shared" si="65"/>
        <v>6518.7383810617866</v>
      </c>
      <c r="AV87" s="18">
        <f t="shared" si="65"/>
        <v>6426.8505159995511</v>
      </c>
      <c r="AW87" s="18">
        <f t="shared" si="65"/>
        <v>6477.9275175287066</v>
      </c>
      <c r="AX87" s="18">
        <f t="shared" si="65"/>
        <v>6513.4820419472926</v>
      </c>
      <c r="AY87" s="18">
        <f t="shared" si="65"/>
        <v>6592.5759392292985</v>
      </c>
      <c r="AZ87" s="18">
        <f t="shared" si="65"/>
        <v>6643.702595082791</v>
      </c>
      <c r="BA87" s="18">
        <f t="shared" si="65"/>
        <v>6652.861807871247</v>
      </c>
      <c r="BB87" s="18">
        <f t="shared" si="65"/>
        <v>6740.685754827442</v>
      </c>
      <c r="BC87" s="18">
        <f t="shared" si="65"/>
        <v>6807.4065194884588</v>
      </c>
      <c r="BD87" s="18">
        <f t="shared" si="65"/>
        <v>6867.38580520091</v>
      </c>
      <c r="BE87" s="18">
        <f t="shared" si="65"/>
        <v>6939.7455881922842</v>
      </c>
      <c r="BF87" s="18">
        <f t="shared" si="65"/>
        <v>6973.3262912666587</v>
      </c>
      <c r="BG87" s="18">
        <f t="shared" si="65"/>
        <v>7016.9699792019355</v>
      </c>
      <c r="BH87" s="18">
        <f t="shared" si="65"/>
        <v>7029.5555964115192</v>
      </c>
      <c r="BI87" s="18">
        <f t="shared" si="65"/>
        <v>7113.0801489286159</v>
      </c>
      <c r="BJ87" s="18">
        <f t="shared" si="65"/>
        <v>7148.7433313245529</v>
      </c>
      <c r="BK87" s="18">
        <f t="shared" si="65"/>
        <v>6982.7311271266308</v>
      </c>
      <c r="BL87" s="18">
        <f t="shared" si="65"/>
        <v>6050.6287781750052</v>
      </c>
      <c r="BM87" s="18">
        <f t="shared" si="65"/>
        <v>6725.4204987776939</v>
      </c>
      <c r="BN87" s="18">
        <f t="shared" si="65"/>
        <v>7061.0666309103744</v>
      </c>
      <c r="BO87" s="18">
        <f t="shared" ref="BO87:CE87" si="66">(BO26*100)/BO77</f>
        <v>7235.0165062971355</v>
      </c>
      <c r="BP87" s="18">
        <f t="shared" si="66"/>
        <v>7413.1317689035277</v>
      </c>
      <c r="BQ87" s="18">
        <f t="shared" si="66"/>
        <v>7499.4493797331415</v>
      </c>
      <c r="BR87" s="18">
        <f t="shared" si="66"/>
        <v>7614.3096785056014</v>
      </c>
      <c r="BS87" s="18">
        <f t="shared" si="66"/>
        <v>7667.0000243192781</v>
      </c>
      <c r="BT87" s="18">
        <f t="shared" si="66"/>
        <v>7715.5501304484533</v>
      </c>
      <c r="BU87" s="18">
        <f t="shared" si="66"/>
        <v>7776.6351927506266</v>
      </c>
      <c r="BV87" s="18">
        <f t="shared" si="66"/>
        <v>7703.3971655300475</v>
      </c>
      <c r="BW87" s="18">
        <f t="shared" si="66"/>
        <v>7689.3344504828419</v>
      </c>
      <c r="BX87" s="18">
        <f t="shared" si="66"/>
        <v>7734.6039091371977</v>
      </c>
      <c r="BY87" s="18">
        <f t="shared" si="66"/>
        <v>7787.2586213686536</v>
      </c>
      <c r="BZ87" s="18">
        <f t="shared" si="66"/>
        <v>7906.1620291902937</v>
      </c>
      <c r="CA87" s="18">
        <f t="shared" si="66"/>
        <v>8110.3685439916944</v>
      </c>
      <c r="CB87" s="18">
        <f t="shared" si="66"/>
        <v>8179.2507576246053</v>
      </c>
      <c r="CC87" s="18">
        <f t="shared" si="66"/>
        <v>8167.3191707849301</v>
      </c>
      <c r="CD87" s="18">
        <f t="shared" si="66"/>
        <v>8214.0259077276496</v>
      </c>
      <c r="CE87" s="18">
        <f t="shared" si="66"/>
        <v>8203.5538130770219</v>
      </c>
      <c r="CF87"/>
      <c r="CG87" s="16" t="s">
        <v>125</v>
      </c>
    </row>
    <row r="88" spans="1:85" s="16" customFormat="1" x14ac:dyDescent="0.3">
      <c r="B88" s="16" t="s">
        <v>140</v>
      </c>
      <c r="C88" s="19">
        <f>C27-C60</f>
        <v>2892.5753605195305</v>
      </c>
      <c r="D88" s="19">
        <f t="shared" ref="D88:BO88" si="67">D27-D60</f>
        <v>2930.8476138818487</v>
      </c>
      <c r="E88" s="19">
        <f t="shared" si="67"/>
        <v>2968.8662202952637</v>
      </c>
      <c r="F88" s="19">
        <f t="shared" si="67"/>
        <v>3019.3372995298564</v>
      </c>
      <c r="G88" s="19">
        <f t="shared" si="67"/>
        <v>3059.1630842596164</v>
      </c>
      <c r="H88" s="19">
        <f t="shared" si="67"/>
        <v>3074.0056423882461</v>
      </c>
      <c r="I88" s="19">
        <f t="shared" si="67"/>
        <v>3098.2832744384878</v>
      </c>
      <c r="J88" s="19">
        <f t="shared" si="67"/>
        <v>3129.3840426367069</v>
      </c>
      <c r="K88" s="19">
        <f t="shared" si="67"/>
        <v>3205.9024264945119</v>
      </c>
      <c r="L88" s="19">
        <f t="shared" si="67"/>
        <v>3219.2787552244981</v>
      </c>
      <c r="M88" s="19">
        <f t="shared" si="67"/>
        <v>3233.5231879787862</v>
      </c>
      <c r="N88" s="19">
        <f t="shared" si="67"/>
        <v>3276.5737108773733</v>
      </c>
      <c r="O88" s="19">
        <f t="shared" si="67"/>
        <v>3351.5413471747079</v>
      </c>
      <c r="P88" s="19">
        <f t="shared" si="67"/>
        <v>3354.3798423089502</v>
      </c>
      <c r="Q88" s="19">
        <f t="shared" si="67"/>
        <v>3342.5771069745197</v>
      </c>
      <c r="R88" s="19">
        <f t="shared" si="67"/>
        <v>3234.164423204802</v>
      </c>
      <c r="S88" s="19">
        <f t="shared" si="67"/>
        <v>2989.7683794466402</v>
      </c>
      <c r="T88" s="19">
        <f t="shared" si="67"/>
        <v>2992.1305600000005</v>
      </c>
      <c r="U88" s="19">
        <f t="shared" si="67"/>
        <v>3005.0050353471397</v>
      </c>
      <c r="V88" s="19">
        <f t="shared" si="67"/>
        <v>3028.0613622267019</v>
      </c>
      <c r="W88" s="19">
        <f t="shared" si="67"/>
        <v>3041.9306553911206</v>
      </c>
      <c r="X88" s="19">
        <f t="shared" si="67"/>
        <v>3109.8825403801784</v>
      </c>
      <c r="Y88" s="19">
        <f t="shared" si="67"/>
        <v>3145.2696732131794</v>
      </c>
      <c r="Z88" s="19">
        <f t="shared" si="67"/>
        <v>3178.1675811346167</v>
      </c>
      <c r="AA88" s="19">
        <f t="shared" si="67"/>
        <v>3302.8235258658942</v>
      </c>
      <c r="AB88" s="19">
        <f t="shared" si="67"/>
        <v>3328.7007876690177</v>
      </c>
      <c r="AC88" s="19">
        <f t="shared" si="67"/>
        <v>3369.212196018867</v>
      </c>
      <c r="AD88" s="19">
        <f t="shared" si="67"/>
        <v>3346.0981638094036</v>
      </c>
      <c r="AE88" s="19">
        <f t="shared" si="67"/>
        <v>3473.1536864453078</v>
      </c>
      <c r="AF88" s="19">
        <f t="shared" si="67"/>
        <v>3503.6331023973357</v>
      </c>
      <c r="AG88" s="19">
        <f t="shared" si="67"/>
        <v>3505.000428383561</v>
      </c>
      <c r="AH88" s="19">
        <f t="shared" si="67"/>
        <v>3605.5805047975027</v>
      </c>
      <c r="AI88" s="19">
        <f t="shared" si="67"/>
        <v>3585.7261785050432</v>
      </c>
      <c r="AJ88" s="19">
        <f t="shared" si="67"/>
        <v>3627.6684497388042</v>
      </c>
      <c r="AK88" s="19">
        <f t="shared" si="67"/>
        <v>3635.9070707070709</v>
      </c>
      <c r="AL88" s="19">
        <f t="shared" si="67"/>
        <v>3681.7903594431746</v>
      </c>
      <c r="AM88" s="19">
        <f t="shared" si="67"/>
        <v>3779.4499329093983</v>
      </c>
      <c r="AN88" s="19">
        <f t="shared" si="67"/>
        <v>3798.7270421076855</v>
      </c>
      <c r="AO88" s="19">
        <f t="shared" si="67"/>
        <v>3833.7729155113184</v>
      </c>
      <c r="AP88" s="19">
        <f t="shared" si="67"/>
        <v>3882.0964110604127</v>
      </c>
      <c r="AQ88" s="19">
        <f t="shared" si="67"/>
        <v>3901.8072189707837</v>
      </c>
      <c r="AR88" s="19">
        <f t="shared" si="67"/>
        <v>3942.05452705886</v>
      </c>
      <c r="AS88" s="19">
        <f t="shared" si="67"/>
        <v>3970.9347808854727</v>
      </c>
      <c r="AT88" s="19">
        <f t="shared" si="67"/>
        <v>3986.9793368819346</v>
      </c>
      <c r="AU88" s="19">
        <f t="shared" si="67"/>
        <v>3975.6976946448603</v>
      </c>
      <c r="AV88" s="19">
        <f t="shared" si="67"/>
        <v>3999.6508032958218</v>
      </c>
      <c r="AW88" s="19">
        <f t="shared" si="67"/>
        <v>4048.4365170203059</v>
      </c>
      <c r="AX88" s="19">
        <f t="shared" si="67"/>
        <v>4117.9923243821149</v>
      </c>
      <c r="AY88" s="19">
        <f t="shared" si="67"/>
        <v>4174.4922438161193</v>
      </c>
      <c r="AZ88" s="19">
        <f t="shared" si="67"/>
        <v>4203.4880979564314</v>
      </c>
      <c r="BA88" s="19">
        <f t="shared" si="67"/>
        <v>4243.5174223469821</v>
      </c>
      <c r="BB88" s="19">
        <f t="shared" si="67"/>
        <v>4315.0396005473976</v>
      </c>
      <c r="BC88" s="19">
        <f t="shared" si="67"/>
        <v>4399.0071561916611</v>
      </c>
      <c r="BD88" s="19">
        <f t="shared" si="67"/>
        <v>4436.8120430628132</v>
      </c>
      <c r="BE88" s="19">
        <f t="shared" si="67"/>
        <v>4513.6258840634418</v>
      </c>
      <c r="BF88" s="19">
        <f t="shared" si="67"/>
        <v>4545.2092362121039</v>
      </c>
      <c r="BG88" s="19">
        <f t="shared" si="67"/>
        <v>4653.2888015551644</v>
      </c>
      <c r="BH88" s="19">
        <f t="shared" si="67"/>
        <v>4661.6003390021242</v>
      </c>
      <c r="BI88" s="19">
        <f t="shared" si="67"/>
        <v>4666.70830677714</v>
      </c>
      <c r="BJ88" s="19">
        <f t="shared" si="67"/>
        <v>4703.824731975722</v>
      </c>
      <c r="BK88" s="19">
        <f t="shared" si="67"/>
        <v>4710.7279186204805</v>
      </c>
      <c r="BL88" s="19">
        <f t="shared" si="67"/>
        <v>4342.5251940277731</v>
      </c>
      <c r="BM88" s="19">
        <f t="shared" si="67"/>
        <v>4576.0733763767566</v>
      </c>
      <c r="BN88" s="19">
        <f t="shared" si="67"/>
        <v>4804.3446682464455</v>
      </c>
      <c r="BO88" s="19">
        <f t="shared" si="67"/>
        <v>4888.7175669113658</v>
      </c>
      <c r="BP88" s="19">
        <f t="shared" ref="BP88:CE88" si="68">BP27-BP60</f>
        <v>5065.1939833855376</v>
      </c>
      <c r="BQ88" s="19">
        <f t="shared" si="68"/>
        <v>5240.1590177569469</v>
      </c>
      <c r="BR88" s="19">
        <f t="shared" si="68"/>
        <v>5380.0243796283448</v>
      </c>
      <c r="BS88" s="19">
        <f t="shared" si="68"/>
        <v>5499.6665015442741</v>
      </c>
      <c r="BT88" s="19">
        <f t="shared" si="68"/>
        <v>5574.6292224878325</v>
      </c>
      <c r="BU88" s="19">
        <f t="shared" si="68"/>
        <v>5701.6614051476608</v>
      </c>
      <c r="BV88" s="19">
        <f t="shared" si="68"/>
        <v>5653.8626374011474</v>
      </c>
      <c r="BW88" s="19">
        <f t="shared" si="68"/>
        <v>5794.9992090832402</v>
      </c>
      <c r="BX88" s="19">
        <f t="shared" si="68"/>
        <v>5859.6215911513227</v>
      </c>
      <c r="BY88" s="19">
        <f t="shared" si="68"/>
        <v>5887.2625054142327</v>
      </c>
      <c r="BZ88" s="19">
        <f t="shared" si="68"/>
        <v>5932.2975083414367</v>
      </c>
      <c r="CA88" s="19">
        <f t="shared" si="68"/>
        <v>6083.739150108775</v>
      </c>
      <c r="CB88" s="19">
        <f t="shared" si="68"/>
        <v>6128.0359550561789</v>
      </c>
      <c r="CC88" s="19">
        <f t="shared" si="68"/>
        <v>6118.1323943661973</v>
      </c>
      <c r="CD88" s="19">
        <f t="shared" si="68"/>
        <v>6158.2084745762713</v>
      </c>
      <c r="CE88" s="19">
        <f t="shared" si="68"/>
        <v>6263.2525423728821</v>
      </c>
      <c r="CF88"/>
      <c r="CG88" s="16" t="s">
        <v>140</v>
      </c>
    </row>
    <row r="89" spans="1:85" s="16" customFormat="1" ht="13.8" x14ac:dyDescent="0.3">
      <c r="B89" s="16" t="s">
        <v>144</v>
      </c>
      <c r="C89" s="19">
        <f>C27*100/C76</f>
        <v>3864.2716556216724</v>
      </c>
      <c r="D89" s="19">
        <f t="shared" ref="D89:BO89" si="69">D27*100/D76</f>
        <v>3867.9713834646509</v>
      </c>
      <c r="E89" s="19">
        <f t="shared" si="69"/>
        <v>3881.4339912286569</v>
      </c>
      <c r="F89" s="19">
        <f t="shared" si="69"/>
        <v>3905.243992575221</v>
      </c>
      <c r="G89" s="19">
        <f t="shared" si="69"/>
        <v>3962.4382538071068</v>
      </c>
      <c r="H89" s="19">
        <f t="shared" si="69"/>
        <v>3946.9178047761538</v>
      </c>
      <c r="I89" s="19">
        <f t="shared" si="69"/>
        <v>3942.2263579272417</v>
      </c>
      <c r="J89" s="19">
        <f t="shared" si="69"/>
        <v>4006.1188763554742</v>
      </c>
      <c r="K89" s="19">
        <f t="shared" si="69"/>
        <v>4064.2516227335063</v>
      </c>
      <c r="L89" s="19">
        <f t="shared" si="69"/>
        <v>4044.0979673991519</v>
      </c>
      <c r="M89" s="19">
        <f t="shared" si="69"/>
        <v>4026.8445197097676</v>
      </c>
      <c r="N89" s="19">
        <f t="shared" si="69"/>
        <v>4058.5437108865344</v>
      </c>
      <c r="O89" s="19">
        <f t="shared" si="69"/>
        <v>4076.3228425699949</v>
      </c>
      <c r="P89" s="19">
        <f t="shared" si="69"/>
        <v>4050.9880113005506</v>
      </c>
      <c r="Q89" s="19">
        <f t="shared" si="69"/>
        <v>4017.7302397350468</v>
      </c>
      <c r="R89" s="19">
        <f t="shared" si="69"/>
        <v>3934.2568290417062</v>
      </c>
      <c r="S89" s="19">
        <f t="shared" si="69"/>
        <v>3689.5181388604342</v>
      </c>
      <c r="T89" s="19">
        <f t="shared" si="69"/>
        <v>3720.7923845661244</v>
      </c>
      <c r="U89" s="19">
        <f t="shared" si="69"/>
        <v>3722.477251115713</v>
      </c>
      <c r="V89" s="19">
        <f t="shared" si="69"/>
        <v>3744.9639919805354</v>
      </c>
      <c r="W89" s="19">
        <f t="shared" si="69"/>
        <v>3710.9560180228309</v>
      </c>
      <c r="X89" s="19">
        <f t="shared" si="69"/>
        <v>3744.7628259780136</v>
      </c>
      <c r="Y89" s="19">
        <f t="shared" si="69"/>
        <v>3758.8048612687862</v>
      </c>
      <c r="Z89" s="19">
        <f t="shared" si="69"/>
        <v>3751.8069236073411</v>
      </c>
      <c r="AA89" s="19">
        <f t="shared" si="69"/>
        <v>3843.9206271282583</v>
      </c>
      <c r="AB89" s="19">
        <f t="shared" si="69"/>
        <v>3837.413432212029</v>
      </c>
      <c r="AC89" s="19">
        <f t="shared" si="69"/>
        <v>3843.2426286810896</v>
      </c>
      <c r="AD89" s="19">
        <f t="shared" si="69"/>
        <v>3821.8662988931314</v>
      </c>
      <c r="AE89" s="19">
        <f t="shared" si="69"/>
        <v>3943.2988211330362</v>
      </c>
      <c r="AF89" s="19">
        <f t="shared" si="69"/>
        <v>3962.8590231109793</v>
      </c>
      <c r="AG89" s="19">
        <f t="shared" si="69"/>
        <v>3930.0169791116841</v>
      </c>
      <c r="AH89" s="19">
        <f t="shared" si="69"/>
        <v>4005.6574528866686</v>
      </c>
      <c r="AI89" s="19">
        <f t="shared" si="69"/>
        <v>4017.9732048931864</v>
      </c>
      <c r="AJ89" s="19">
        <f t="shared" si="69"/>
        <v>4059.636255708926</v>
      </c>
      <c r="AK89" s="19">
        <f t="shared" si="69"/>
        <v>4042.7610246658032</v>
      </c>
      <c r="AL89" s="19">
        <f t="shared" si="69"/>
        <v>4069.6693856000011</v>
      </c>
      <c r="AM89" s="19">
        <f t="shared" si="69"/>
        <v>4157.9887512242967</v>
      </c>
      <c r="AN89" s="19">
        <f t="shared" si="69"/>
        <v>4160.7857899535893</v>
      </c>
      <c r="AO89" s="19">
        <f t="shared" si="69"/>
        <v>4195.0992841910584</v>
      </c>
      <c r="AP89" s="19">
        <f t="shared" si="69"/>
        <v>4270.3225539222476</v>
      </c>
      <c r="AQ89" s="19">
        <f t="shared" si="69"/>
        <v>4354.5417097569534</v>
      </c>
      <c r="AR89" s="19">
        <f t="shared" si="69"/>
        <v>4363.3525791395541</v>
      </c>
      <c r="AS89" s="19">
        <f t="shared" si="69"/>
        <v>4392.3397843119519</v>
      </c>
      <c r="AT89" s="19">
        <f t="shared" si="69"/>
        <v>4418.0326423086435</v>
      </c>
      <c r="AU89" s="19">
        <f t="shared" si="69"/>
        <v>4442.968628088307</v>
      </c>
      <c r="AV89" s="19">
        <f t="shared" si="69"/>
        <v>4434.6640809904166</v>
      </c>
      <c r="AW89" s="19">
        <f t="shared" si="69"/>
        <v>4483.5966013295429</v>
      </c>
      <c r="AX89" s="19">
        <f t="shared" si="69"/>
        <v>4519.5633464386565</v>
      </c>
      <c r="AY89" s="19">
        <f t="shared" si="69"/>
        <v>4557.0402880988795</v>
      </c>
      <c r="AZ89" s="19">
        <f t="shared" si="69"/>
        <v>4605.3674944479908</v>
      </c>
      <c r="BA89" s="19">
        <f t="shared" si="69"/>
        <v>4631.4452040981023</v>
      </c>
      <c r="BB89" s="19">
        <f t="shared" si="69"/>
        <v>4671.7415127027607</v>
      </c>
      <c r="BC89" s="19">
        <f t="shared" si="69"/>
        <v>4739.5489875696503</v>
      </c>
      <c r="BD89" s="19">
        <f t="shared" si="69"/>
        <v>4724.1803872798746</v>
      </c>
      <c r="BE89" s="19">
        <f t="shared" si="69"/>
        <v>4801.0927957031317</v>
      </c>
      <c r="BF89" s="19">
        <f t="shared" si="69"/>
        <v>4851.0993127470356</v>
      </c>
      <c r="BG89" s="19">
        <f t="shared" si="69"/>
        <v>4908.4820704309823</v>
      </c>
      <c r="BH89" s="19">
        <f t="shared" si="69"/>
        <v>4921.7337357491215</v>
      </c>
      <c r="BI89" s="19">
        <f t="shared" si="69"/>
        <v>4900.6707071435148</v>
      </c>
      <c r="BJ89" s="19">
        <f t="shared" si="69"/>
        <v>4952.3403798221543</v>
      </c>
      <c r="BK89" s="19">
        <f t="shared" si="69"/>
        <v>4994.1520016168415</v>
      </c>
      <c r="BL89" s="19">
        <f t="shared" si="69"/>
        <v>4632.2234548718752</v>
      </c>
      <c r="BM89" s="19">
        <f t="shared" si="69"/>
        <v>4781.5626850801482</v>
      </c>
      <c r="BN89" s="19">
        <f t="shared" si="69"/>
        <v>5009.7748003867891</v>
      </c>
      <c r="BO89" s="19">
        <f t="shared" si="69"/>
        <v>4984.8496606322487</v>
      </c>
      <c r="BP89" s="19">
        <f t="shared" ref="BP89:CF89" si="70">BP27*100/BP76</f>
        <v>5037.9700165710228</v>
      </c>
      <c r="BQ89" s="19">
        <f t="shared" si="70"/>
        <v>5152.2732305389227</v>
      </c>
      <c r="BR89" s="19">
        <f t="shared" si="70"/>
        <v>5207.9919448585388</v>
      </c>
      <c r="BS89" s="19">
        <f t="shared" si="70"/>
        <v>5151.8916427403892</v>
      </c>
      <c r="BT89" s="19">
        <f t="shared" si="70"/>
        <v>5078.1235569552618</v>
      </c>
      <c r="BU89" s="19">
        <f t="shared" si="70"/>
        <v>5166.9782019737822</v>
      </c>
      <c r="BV89" s="19">
        <f t="shared" si="70"/>
        <v>5172.6205940345653</v>
      </c>
      <c r="BW89" s="19">
        <f t="shared" si="70"/>
        <v>5291.2910052449397</v>
      </c>
      <c r="BX89" s="19">
        <f t="shared" si="70"/>
        <v>5330.8957697557316</v>
      </c>
      <c r="BY89" s="19">
        <f t="shared" si="70"/>
        <v>5379.0866975512909</v>
      </c>
      <c r="BZ89" s="19">
        <f t="shared" si="70"/>
        <v>5376.948264571055</v>
      </c>
      <c r="CA89" s="19">
        <f t="shared" si="70"/>
        <v>5449.4126809007721</v>
      </c>
      <c r="CB89" s="19">
        <f t="shared" si="70"/>
        <v>5512.1604139715391</v>
      </c>
      <c r="CC89" s="19">
        <f t="shared" si="70"/>
        <v>5505.7530704589535</v>
      </c>
      <c r="CD89" s="19">
        <f t="shared" si="70"/>
        <v>5547.9638009049786</v>
      </c>
      <c r="CE89" s="19">
        <f t="shared" si="70"/>
        <v>5605.9983302292721</v>
      </c>
      <c r="CF89" s="19">
        <f t="shared" si="70"/>
        <v>5537.2844151771724</v>
      </c>
      <c r="CG89" s="16" t="s">
        <v>144</v>
      </c>
    </row>
    <row r="90" spans="1:85" s="33" customFormat="1" x14ac:dyDescent="0.3">
      <c r="B90" s="33" t="s">
        <v>157</v>
      </c>
      <c r="C90" s="34">
        <v>100</v>
      </c>
      <c r="D90" s="34">
        <v>100.23524640537026</v>
      </c>
      <c r="E90" s="34">
        <v>99.405974835725615</v>
      </c>
      <c r="F90" s="34">
        <v>99.874601598829628</v>
      </c>
      <c r="G90" s="34">
        <v>100.37246310823824</v>
      </c>
      <c r="H90" s="34">
        <v>100.47783259811057</v>
      </c>
      <c r="I90" s="34">
        <v>100.29209865669451</v>
      </c>
      <c r="J90" s="34">
        <v>99.854323881180051</v>
      </c>
      <c r="K90" s="34">
        <v>100.15873845227522</v>
      </c>
      <c r="L90" s="34">
        <v>100.68546149846114</v>
      </c>
      <c r="M90" s="34">
        <v>100.39361164811815</v>
      </c>
      <c r="N90" s="34">
        <v>100.66829386020568</v>
      </c>
      <c r="O90" s="34">
        <v>100.5943983738017</v>
      </c>
      <c r="P90" s="34">
        <v>99.276719936106545</v>
      </c>
      <c r="Q90" s="34">
        <v>95.957892013067323</v>
      </c>
      <c r="R90" s="34">
        <v>91.556383251351662</v>
      </c>
      <c r="S90" s="34">
        <v>86.038604793503183</v>
      </c>
      <c r="T90" s="34">
        <v>83.407104416561552</v>
      </c>
      <c r="U90" s="34">
        <v>84.804276483570078</v>
      </c>
      <c r="V90" s="34">
        <v>86.409699466808007</v>
      </c>
      <c r="W90" s="34">
        <v>88.561625601178349</v>
      </c>
      <c r="X90" s="34">
        <v>90.87950557201826</v>
      </c>
      <c r="Y90" s="34">
        <v>92.620403613663456</v>
      </c>
      <c r="Z90" s="34">
        <v>93.356746011012177</v>
      </c>
      <c r="AA90" s="34">
        <v>93.989460562949262</v>
      </c>
      <c r="AB90" s="34">
        <v>94.267501660782401</v>
      </c>
      <c r="AC90" s="34">
        <v>95.008820185161696</v>
      </c>
      <c r="AD90" s="34">
        <v>95.52982068526245</v>
      </c>
      <c r="AE90" s="34">
        <v>95.948561774884993</v>
      </c>
      <c r="AF90" s="34">
        <v>96.019098375543336</v>
      </c>
      <c r="AG90" s="34">
        <v>95.531562329723158</v>
      </c>
      <c r="AH90" s="34">
        <v>95.572739780901131</v>
      </c>
      <c r="AI90" s="34">
        <v>95.917212174592407</v>
      </c>
      <c r="AJ90" s="34">
        <v>96.039624899544435</v>
      </c>
      <c r="AK90" s="34">
        <v>96.186918259649346</v>
      </c>
      <c r="AL90" s="34">
        <v>96.636884546388714</v>
      </c>
      <c r="AM90" s="34">
        <v>97.092573379213235</v>
      </c>
      <c r="AN90" s="34">
        <v>98.196775967296887</v>
      </c>
      <c r="AO90" s="34">
        <v>98.468970115869112</v>
      </c>
      <c r="AP90" s="34">
        <v>98.779729248928277</v>
      </c>
      <c r="AQ90" s="34">
        <v>97.497878925853229</v>
      </c>
      <c r="AR90" s="34">
        <v>96.068237629970227</v>
      </c>
      <c r="AS90" s="34">
        <v>96.139893859210446</v>
      </c>
      <c r="AT90" s="34">
        <v>94.881804542706377</v>
      </c>
      <c r="AU90" s="34">
        <v>94.254936940030206</v>
      </c>
      <c r="AV90" s="34">
        <v>93.87538285077342</v>
      </c>
      <c r="AW90" s="34">
        <v>94.039346236430731</v>
      </c>
      <c r="AX90" s="34">
        <v>93.934723165612994</v>
      </c>
      <c r="AY90" s="34">
        <v>94.034121303048622</v>
      </c>
      <c r="AZ90" s="34">
        <v>95.54039495520243</v>
      </c>
      <c r="BA90" s="34">
        <v>95.492872942060472</v>
      </c>
      <c r="BB90" s="34">
        <v>97.17492828156918</v>
      </c>
      <c r="BC90" s="34">
        <v>97.975462717612274</v>
      </c>
      <c r="BD90" s="34">
        <v>99.240643015134893</v>
      </c>
      <c r="BE90" s="34">
        <v>100.02065092717689</v>
      </c>
      <c r="BF90" s="34">
        <v>99.996392307902852</v>
      </c>
      <c r="BG90" s="34">
        <v>98.796399274480706</v>
      </c>
      <c r="BH90" s="34">
        <v>97.942620279210502</v>
      </c>
      <c r="BI90" s="34">
        <v>97.65649297495267</v>
      </c>
      <c r="BJ90" s="34">
        <v>96.925002301458775</v>
      </c>
      <c r="BK90" s="45">
        <v>95.754492569814076</v>
      </c>
      <c r="BL90" s="45">
        <v>83.206206078391588</v>
      </c>
      <c r="BM90" s="45">
        <v>92.933678215194433</v>
      </c>
      <c r="BN90" s="45">
        <v>95.08534981190391</v>
      </c>
      <c r="BO90" s="45">
        <v>95.315206086196383</v>
      </c>
      <c r="BP90" s="45">
        <v>97.043604225528</v>
      </c>
      <c r="BQ90" s="45">
        <v>97.93592065622903</v>
      </c>
      <c r="BR90" s="45">
        <v>99.316823517474987</v>
      </c>
      <c r="BS90" s="45">
        <v>99.96226195307743</v>
      </c>
      <c r="BT90" s="45">
        <v>100.52813960476405</v>
      </c>
      <c r="BU90" s="45">
        <v>100.3954962692974</v>
      </c>
      <c r="BV90" s="45">
        <v>99.322749598051928</v>
      </c>
      <c r="BW90" s="45">
        <v>99.123406334389585</v>
      </c>
      <c r="BX90" s="45">
        <v>98.848663151897355</v>
      </c>
      <c r="BY90" s="45">
        <v>98.407989713251013</v>
      </c>
      <c r="BZ90" s="45">
        <v>97.738468694878492</v>
      </c>
      <c r="CA90" s="45">
        <v>97.191251892668163</v>
      </c>
      <c r="CB90" s="45">
        <v>97.195034497291729</v>
      </c>
      <c r="CC90" s="45">
        <v>96.682365483976696</v>
      </c>
      <c r="CD90" s="45">
        <v>95.980944499945366</v>
      </c>
      <c r="CE90" s="45">
        <v>96.487056998579519</v>
      </c>
      <c r="CF90" s="45">
        <v>96.761043660147052</v>
      </c>
    </row>
    <row r="91" spans="1:85" s="33" customFormat="1" ht="13.8" x14ac:dyDescent="0.3">
      <c r="B91" s="33" t="s">
        <v>158</v>
      </c>
      <c r="C91" s="35">
        <f>C56*100/3.98</f>
        <v>100.07244285329271</v>
      </c>
      <c r="D91" s="35">
        <f t="shared" ref="D91:BO91" si="71">D56*100/3.98</f>
        <v>101.28967173283951</v>
      </c>
      <c r="E91" s="35">
        <f t="shared" si="71"/>
        <v>100.68486262409476</v>
      </c>
      <c r="F91" s="35">
        <f t="shared" si="71"/>
        <v>102.57115172273926</v>
      </c>
      <c r="G91" s="35">
        <f t="shared" si="71"/>
        <v>99.980157519844226</v>
      </c>
      <c r="H91" s="35">
        <f t="shared" si="71"/>
        <v>100.04729407357651</v>
      </c>
      <c r="I91" s="35">
        <f t="shared" si="71"/>
        <v>100.87985779823055</v>
      </c>
      <c r="J91" s="35">
        <f t="shared" si="71"/>
        <v>99.029717294140809</v>
      </c>
      <c r="K91" s="35">
        <f t="shared" si="71"/>
        <v>99.840861903420219</v>
      </c>
      <c r="L91" s="35">
        <f t="shared" si="71"/>
        <v>100.23455674383408</v>
      </c>
      <c r="M91" s="35">
        <f t="shared" si="71"/>
        <v>100.97854577803166</v>
      </c>
      <c r="N91" s="35">
        <f t="shared" si="71"/>
        <v>102.28021512168898</v>
      </c>
      <c r="O91" s="35">
        <f t="shared" si="71"/>
        <v>107.00503219449898</v>
      </c>
      <c r="P91" s="35">
        <f t="shared" si="71"/>
        <v>108.265831993898</v>
      </c>
      <c r="Q91" s="35">
        <f t="shared" si="71"/>
        <v>107.09973530141252</v>
      </c>
      <c r="R91" s="35">
        <f t="shared" si="71"/>
        <v>98.482857379861954</v>
      </c>
      <c r="S91" s="35">
        <f t="shared" si="71"/>
        <v>93.45788305300897</v>
      </c>
      <c r="T91" s="35">
        <f t="shared" si="71"/>
        <v>93.132175475919752</v>
      </c>
      <c r="U91" s="35">
        <f t="shared" si="71"/>
        <v>95.035805086151115</v>
      </c>
      <c r="V91" s="35">
        <f t="shared" si="71"/>
        <v>95.5889246394201</v>
      </c>
      <c r="W91" s="35">
        <f t="shared" si="71"/>
        <v>98.435301854385131</v>
      </c>
      <c r="X91" s="35">
        <f t="shared" si="71"/>
        <v>99.811585206696947</v>
      </c>
      <c r="Y91" s="35">
        <f t="shared" si="71"/>
        <v>100.22978946316755</v>
      </c>
      <c r="Z91" s="35">
        <f t="shared" si="71"/>
        <v>101.16694957586623</v>
      </c>
      <c r="AA91" s="35">
        <f t="shared" si="71"/>
        <v>104.76803637668181</v>
      </c>
      <c r="AB91" s="35">
        <f t="shared" si="71"/>
        <v>106.27812387517392</v>
      </c>
      <c r="AC91" s="35">
        <f t="shared" si="71"/>
        <v>106.92538695382061</v>
      </c>
      <c r="AD91" s="35">
        <f t="shared" si="71"/>
        <v>106.22988172289351</v>
      </c>
      <c r="AE91" s="35">
        <f t="shared" si="71"/>
        <v>106.7393469769432</v>
      </c>
      <c r="AF91" s="35">
        <f t="shared" si="71"/>
        <v>106.12081040862199</v>
      </c>
      <c r="AG91" s="35">
        <f t="shared" si="71"/>
        <v>105.82330244303006</v>
      </c>
      <c r="AH91" s="35">
        <f t="shared" si="71"/>
        <v>107.58591160601209</v>
      </c>
      <c r="AI91" s="35">
        <f t="shared" si="71"/>
        <v>105.11827367331301</v>
      </c>
      <c r="AJ91" s="35">
        <f t="shared" si="71"/>
        <v>105.62810880808357</v>
      </c>
      <c r="AK91" s="35">
        <f t="shared" si="71"/>
        <v>104.93257607840906</v>
      </c>
      <c r="AL91" s="35">
        <f t="shared" si="71"/>
        <v>104.81767430515627</v>
      </c>
      <c r="AM91" s="35">
        <f t="shared" si="71"/>
        <v>107.02743338961209</v>
      </c>
      <c r="AN91" s="35">
        <f t="shared" si="71"/>
        <v>105.40788406587994</v>
      </c>
      <c r="AO91" s="35">
        <f t="shared" si="71"/>
        <v>103.9052297975357</v>
      </c>
      <c r="AP91" s="35">
        <f t="shared" si="71"/>
        <v>102.14089417112318</v>
      </c>
      <c r="AQ91" s="35">
        <f t="shared" si="71"/>
        <v>99.445917562711259</v>
      </c>
      <c r="AR91" s="35">
        <f t="shared" si="71"/>
        <v>99.209873281506191</v>
      </c>
      <c r="AS91" s="35">
        <f t="shared" si="71"/>
        <v>98.231411668985103</v>
      </c>
      <c r="AT91" s="35">
        <f t="shared" si="71"/>
        <v>97.048283279165204</v>
      </c>
      <c r="AU91" s="35">
        <f t="shared" si="71"/>
        <v>96.420851547090862</v>
      </c>
      <c r="AV91" s="35">
        <f t="shared" si="71"/>
        <v>96.3145177110747</v>
      </c>
      <c r="AW91" s="35">
        <f t="shared" si="71"/>
        <v>96.932865656055483</v>
      </c>
      <c r="AX91" s="35">
        <f t="shared" si="71"/>
        <v>97.8562520520058</v>
      </c>
      <c r="AY91" s="35">
        <f t="shared" si="71"/>
        <v>97.555831864476914</v>
      </c>
      <c r="AZ91" s="35">
        <f t="shared" si="71"/>
        <v>96.588127831712072</v>
      </c>
      <c r="BA91" s="35">
        <f t="shared" si="71"/>
        <v>95.596393856909344</v>
      </c>
      <c r="BB91" s="35">
        <f t="shared" si="71"/>
        <v>95.76272351069963</v>
      </c>
      <c r="BC91" s="35">
        <f t="shared" si="71"/>
        <v>96.53097020742544</v>
      </c>
      <c r="BD91" s="35">
        <f t="shared" si="71"/>
        <v>96.36247869604712</v>
      </c>
      <c r="BE91" s="35">
        <f t="shared" si="71"/>
        <v>97.03580939549137</v>
      </c>
      <c r="BF91" s="35">
        <f t="shared" si="71"/>
        <v>96.337135788857964</v>
      </c>
      <c r="BG91" s="35">
        <f t="shared" si="71"/>
        <v>96.901673495906749</v>
      </c>
      <c r="BH91" s="35">
        <f t="shared" si="71"/>
        <v>95.611071092535795</v>
      </c>
      <c r="BI91" s="35">
        <f t="shared" si="71"/>
        <v>94.866041437132182</v>
      </c>
      <c r="BJ91" s="35">
        <f t="shared" si="71"/>
        <v>93.92773121824996</v>
      </c>
      <c r="BK91" s="35">
        <f t="shared" si="71"/>
        <v>92.49152382548634</v>
      </c>
      <c r="BL91" s="35">
        <f t="shared" si="71"/>
        <v>91.442010559447027</v>
      </c>
      <c r="BM91" s="35">
        <f t="shared" si="71"/>
        <v>90.634701077025724</v>
      </c>
      <c r="BN91" s="35">
        <f t="shared" si="71"/>
        <v>92.000130805873184</v>
      </c>
      <c r="BO91" s="35">
        <f t="shared" si="71"/>
        <v>94.117602779573033</v>
      </c>
      <c r="BP91" s="35">
        <f t="shared" ref="BP91:CF91" si="72">BP56*100/3.98</f>
        <v>95.317982763580261</v>
      </c>
      <c r="BQ91" s="35">
        <f t="shared" si="72"/>
        <v>96.055150836197853</v>
      </c>
      <c r="BR91" s="35">
        <f t="shared" si="72"/>
        <v>95.256990904397625</v>
      </c>
      <c r="BS91" s="35">
        <f t="shared" si="72"/>
        <v>97.452324075308965</v>
      </c>
      <c r="BT91" s="35">
        <f t="shared" si="72"/>
        <v>97.861872831233669</v>
      </c>
      <c r="BU91" s="35">
        <f t="shared" si="72"/>
        <v>97.167390176797696</v>
      </c>
      <c r="BV91" s="35">
        <f t="shared" si="72"/>
        <v>93.873768089783354</v>
      </c>
      <c r="BW91" s="35">
        <f t="shared" si="72"/>
        <v>94.384506714212804</v>
      </c>
      <c r="BX91" s="35">
        <f t="shared" si="72"/>
        <v>93.349977624836612</v>
      </c>
      <c r="BY91" s="35">
        <f t="shared" si="72"/>
        <v>91.146022280589278</v>
      </c>
      <c r="BZ91" s="35">
        <f t="shared" si="72"/>
        <v>90.54832848902349</v>
      </c>
      <c r="CA91" s="35">
        <f t="shared" si="72"/>
        <v>91.204543364579123</v>
      </c>
      <c r="CB91" s="35">
        <f t="shared" si="72"/>
        <v>89.447236180904525</v>
      </c>
      <c r="CC91" s="35">
        <f t="shared" si="72"/>
        <v>89.195979899497488</v>
      </c>
      <c r="CD91" s="35">
        <f t="shared" si="72"/>
        <v>88.94472361809045</v>
      </c>
      <c r="CE91" s="35">
        <f t="shared" si="72"/>
        <v>88.94472361809045</v>
      </c>
      <c r="CF91" s="35">
        <f t="shared" si="72"/>
        <v>88.94472361809045</v>
      </c>
    </row>
    <row r="92" spans="1:85" s="16" customFormat="1" ht="13.8" x14ac:dyDescent="0.3">
      <c r="B92" s="16" t="s">
        <v>164</v>
      </c>
      <c r="C92" s="36">
        <f>C91/C90</f>
        <v>1.0007244285329271</v>
      </c>
      <c r="D92" s="36">
        <f t="shared" ref="D92:BO92" si="73">D91/D90</f>
        <v>1.0105195065137562</v>
      </c>
      <c r="E92" s="36">
        <f t="shared" si="73"/>
        <v>1.0128653010091455</v>
      </c>
      <c r="F92" s="36">
        <f t="shared" si="73"/>
        <v>1.0269993580023575</v>
      </c>
      <c r="G92" s="36">
        <f t="shared" si="73"/>
        <v>0.99609150182982997</v>
      </c>
      <c r="H92" s="36">
        <f t="shared" si="73"/>
        <v>0.99571508945404785</v>
      </c>
      <c r="I92" s="36">
        <f t="shared" si="73"/>
        <v>1.0058604730522986</v>
      </c>
      <c r="J92" s="36">
        <f t="shared" si="73"/>
        <v>0.99174190405594786</v>
      </c>
      <c r="K92" s="36">
        <f t="shared" si="73"/>
        <v>0.99682627243746225</v>
      </c>
      <c r="L92" s="36">
        <f t="shared" si="73"/>
        <v>0.9955216498199797</v>
      </c>
      <c r="M92" s="36">
        <f t="shared" si="73"/>
        <v>1.0058264078790562</v>
      </c>
      <c r="N92" s="36">
        <f t="shared" si="73"/>
        <v>1.016012204038361</v>
      </c>
      <c r="O92" s="36">
        <f t="shared" si="73"/>
        <v>1.063727542729326</v>
      </c>
      <c r="P92" s="36">
        <f t="shared" si="73"/>
        <v>1.0905460219029874</v>
      </c>
      <c r="Q92" s="36">
        <f t="shared" si="73"/>
        <v>1.1161117971081309</v>
      </c>
      <c r="R92" s="36">
        <f t="shared" si="73"/>
        <v>1.0756525529137044</v>
      </c>
      <c r="S92" s="36">
        <f t="shared" si="73"/>
        <v>1.0862319685135808</v>
      </c>
      <c r="T92" s="36">
        <f t="shared" si="73"/>
        <v>1.1165976343068824</v>
      </c>
      <c r="U92" s="36">
        <f t="shared" si="73"/>
        <v>1.1206487340831601</v>
      </c>
      <c r="V92" s="36">
        <f t="shared" si="73"/>
        <v>1.1062291065615619</v>
      </c>
      <c r="W92" s="36">
        <f t="shared" si="73"/>
        <v>1.1114893294492034</v>
      </c>
      <c r="X92" s="36">
        <f t="shared" si="73"/>
        <v>1.0982848616798468</v>
      </c>
      <c r="Y92" s="36">
        <f t="shared" si="73"/>
        <v>1.0821566906709263</v>
      </c>
      <c r="Z92" s="36">
        <f t="shared" si="73"/>
        <v>1.0836597664183023</v>
      </c>
      <c r="AA92" s="36">
        <f t="shared" si="73"/>
        <v>1.1146785580976244</v>
      </c>
      <c r="AB92" s="36">
        <f t="shared" si="73"/>
        <v>1.1274099981731904</v>
      </c>
      <c r="AC92" s="36">
        <f t="shared" si="73"/>
        <v>1.125425899884188</v>
      </c>
      <c r="AD92" s="36">
        <f t="shared" si="73"/>
        <v>1.1120075486468675</v>
      </c>
      <c r="AE92" s="36">
        <f t="shared" si="73"/>
        <v>1.1124642725481972</v>
      </c>
      <c r="AF92" s="36">
        <f t="shared" si="73"/>
        <v>1.1052052373327808</v>
      </c>
      <c r="AG92" s="36">
        <f t="shared" si="73"/>
        <v>1.1077313074582136</v>
      </c>
      <c r="AH92" s="36">
        <f t="shared" si="73"/>
        <v>1.1256966353863136</v>
      </c>
      <c r="AI92" s="36">
        <f t="shared" si="73"/>
        <v>1.0959271155835144</v>
      </c>
      <c r="AJ92" s="36">
        <f t="shared" si="73"/>
        <v>1.0998388313008147</v>
      </c>
      <c r="AK92" s="36">
        <f t="shared" si="73"/>
        <v>1.0909235681628917</v>
      </c>
      <c r="AL92" s="36">
        <f t="shared" si="73"/>
        <v>1.0846549409903681</v>
      </c>
      <c r="AM92" s="36">
        <f t="shared" si="73"/>
        <v>1.1023235832013267</v>
      </c>
      <c r="AN92" s="36">
        <f t="shared" si="73"/>
        <v>1.0734352836694416</v>
      </c>
      <c r="AO92" s="36">
        <f t="shared" si="73"/>
        <v>1.0552078454285618</v>
      </c>
      <c r="AP92" s="36">
        <f t="shared" si="73"/>
        <v>1.0340268691537375</v>
      </c>
      <c r="AQ92" s="36">
        <f t="shared" si="73"/>
        <v>1.0199803181189153</v>
      </c>
      <c r="AR92" s="36">
        <f t="shared" si="73"/>
        <v>1.0327021264159828</v>
      </c>
      <c r="AS92" s="36">
        <f t="shared" si="73"/>
        <v>1.0217549419477987</v>
      </c>
      <c r="AT92" s="36">
        <f t="shared" si="73"/>
        <v>1.0228334478554704</v>
      </c>
      <c r="AU92" s="36">
        <f t="shared" si="73"/>
        <v>1.0229793226474568</v>
      </c>
      <c r="AV92" s="36">
        <f t="shared" si="73"/>
        <v>1.0259826888182026</v>
      </c>
      <c r="AW92" s="36">
        <f t="shared" si="73"/>
        <v>1.0307692421887957</v>
      </c>
      <c r="AX92" s="36">
        <f t="shared" si="73"/>
        <v>1.041747383227807</v>
      </c>
      <c r="AY92" s="36">
        <f t="shared" si="73"/>
        <v>1.0374514113879865</v>
      </c>
      <c r="AZ92" s="36">
        <f t="shared" si="73"/>
        <v>1.010966386280912</v>
      </c>
      <c r="BA92" s="36">
        <f t="shared" si="73"/>
        <v>1.0010840695400554</v>
      </c>
      <c r="BB92" s="36">
        <f t="shared" si="73"/>
        <v>0.98546739580010168</v>
      </c>
      <c r="BC92" s="36">
        <f t="shared" si="73"/>
        <v>0.98525658904668623</v>
      </c>
      <c r="BD92" s="36">
        <f t="shared" si="73"/>
        <v>0.97099812907652328</v>
      </c>
      <c r="BE92" s="36">
        <f t="shared" si="73"/>
        <v>0.97015774738500027</v>
      </c>
      <c r="BF92" s="36">
        <f t="shared" si="73"/>
        <v>0.96340611461484005</v>
      </c>
      <c r="BG92" s="36">
        <f t="shared" si="73"/>
        <v>0.98082191463972346</v>
      </c>
      <c r="BH92" s="36">
        <f t="shared" si="73"/>
        <v>0.97619474361592506</v>
      </c>
      <c r="BI92" s="36">
        <f t="shared" si="73"/>
        <v>0.97142584734702486</v>
      </c>
      <c r="BJ92" s="36">
        <f t="shared" si="73"/>
        <v>0.96907638883632297</v>
      </c>
      <c r="BK92" s="36">
        <f t="shared" si="73"/>
        <v>0.9659235963059517</v>
      </c>
      <c r="BL92" s="36">
        <f t="shared" si="73"/>
        <v>1.0989806514347762</v>
      </c>
      <c r="BM92" s="36">
        <f t="shared" si="73"/>
        <v>0.97526217424812056</v>
      </c>
      <c r="BN92" s="36">
        <f t="shared" si="73"/>
        <v>0.96755316132155111</v>
      </c>
      <c r="BO92" s="36">
        <f t="shared" si="73"/>
        <v>0.98743533843340459</v>
      </c>
      <c r="BP92" s="36">
        <f t="shared" ref="BP92:CF92" si="74">BP91/BP90</f>
        <v>0.98221808149316658</v>
      </c>
      <c r="BQ92" s="36">
        <f t="shared" si="74"/>
        <v>0.98079591423219492</v>
      </c>
      <c r="BR92" s="36">
        <f t="shared" si="74"/>
        <v>0.95912240777250568</v>
      </c>
      <c r="BS92" s="36">
        <f t="shared" si="74"/>
        <v>0.97489114563107193</v>
      </c>
      <c r="BT92" s="36">
        <f t="shared" si="74"/>
        <v>0.97347740857422549</v>
      </c>
      <c r="BU92" s="36">
        <f t="shared" si="74"/>
        <v>0.96784610652413394</v>
      </c>
      <c r="BV92" s="36">
        <f t="shared" si="74"/>
        <v>0.94513863610985405</v>
      </c>
      <c r="BW92" s="36">
        <f t="shared" si="74"/>
        <v>0.95219192120789053</v>
      </c>
      <c r="BX92" s="36">
        <f t="shared" si="74"/>
        <v>0.94437268697694876</v>
      </c>
      <c r="BY92" s="36">
        <f t="shared" si="74"/>
        <v>0.92620550979831795</v>
      </c>
      <c r="BZ92" s="36">
        <f t="shared" si="74"/>
        <v>0.92643490017936236</v>
      </c>
      <c r="CA92" s="36">
        <f t="shared" si="74"/>
        <v>0.9384028046608518</v>
      </c>
      <c r="CB92" s="36">
        <f t="shared" si="74"/>
        <v>0.92028606855833683</v>
      </c>
      <c r="CC92" s="36">
        <f t="shared" si="74"/>
        <v>0.92256720709093598</v>
      </c>
      <c r="CD92" s="36">
        <f t="shared" si="74"/>
        <v>0.92669148112145405</v>
      </c>
      <c r="CE92" s="36">
        <f t="shared" si="74"/>
        <v>0.92183062044684283</v>
      </c>
      <c r="CF92" s="36">
        <f t="shared" si="74"/>
        <v>0.9192203830550878</v>
      </c>
    </row>
    <row r="93" spans="1:85" s="16" customFormat="1" x14ac:dyDescent="0.3"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/>
      <c r="CE93"/>
      <c r="CF93"/>
    </row>
    <row r="94" spans="1:85" s="16" customFormat="1" x14ac:dyDescent="0.3"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/>
      <c r="CE94"/>
      <c r="CF94"/>
    </row>
    <row r="95" spans="1:85" ht="15.6" x14ac:dyDescent="0.4">
      <c r="A95" s="48" t="s">
        <v>99</v>
      </c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47"/>
      <c r="AM95" s="47"/>
      <c r="AN95" s="47"/>
      <c r="AO95" s="47"/>
      <c r="AP95" s="47"/>
      <c r="AQ95" s="47"/>
      <c r="AR95" s="47"/>
      <c r="AS95" s="47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  <c r="BF95" s="47"/>
      <c r="BG95" s="47"/>
      <c r="BH95" s="47"/>
      <c r="BI95" s="47"/>
      <c r="BJ95" s="47"/>
      <c r="BK95" s="47"/>
      <c r="BL95" s="47"/>
      <c r="BM95" s="47"/>
      <c r="BN95" s="47"/>
      <c r="BO95" s="47"/>
      <c r="BP95" s="47"/>
      <c r="BQ95" s="47"/>
      <c r="BR95" s="47"/>
      <c r="BS95" s="47"/>
      <c r="BT95" s="47"/>
      <c r="BU95" s="47"/>
      <c r="BV95" s="47"/>
      <c r="BW95" s="47"/>
      <c r="BX95" s="47"/>
      <c r="BY95" s="47"/>
    </row>
    <row r="96" spans="1:85" x14ac:dyDescent="0.3">
      <c r="A96" s="46" t="s">
        <v>100</v>
      </c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47"/>
      <c r="AM96" s="47"/>
      <c r="AN96" s="47"/>
      <c r="AO96" s="47"/>
      <c r="AP96" s="47"/>
      <c r="AQ96" s="47"/>
      <c r="AR96" s="47"/>
      <c r="AS96" s="47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  <c r="BF96" s="47"/>
      <c r="BG96" s="47"/>
      <c r="BH96" s="47"/>
      <c r="BI96" s="47"/>
      <c r="BJ96" s="47"/>
      <c r="BK96" s="47"/>
      <c r="BL96" s="47"/>
      <c r="BM96" s="47"/>
      <c r="BN96" s="47"/>
      <c r="BO96" s="47"/>
      <c r="BP96" s="47"/>
      <c r="BQ96" s="47"/>
      <c r="BR96" s="47"/>
      <c r="BS96" s="47"/>
      <c r="BT96" s="47"/>
      <c r="BU96" s="47"/>
      <c r="BV96" s="47"/>
      <c r="BW96" s="47"/>
      <c r="BX96" s="47"/>
      <c r="BY96" s="47"/>
    </row>
    <row r="97" spans="1:84" x14ac:dyDescent="0.3">
      <c r="A97" s="46" t="s">
        <v>101</v>
      </c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47"/>
      <c r="AM97" s="47"/>
      <c r="AN97" s="47"/>
      <c r="AO97" s="47"/>
      <c r="AP97" s="47"/>
      <c r="AQ97" s="47"/>
      <c r="AR97" s="47"/>
      <c r="AS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  <c r="BF97" s="47"/>
      <c r="BG97" s="47"/>
      <c r="BH97" s="47"/>
      <c r="BI97" s="47"/>
      <c r="BJ97" s="47"/>
      <c r="BK97" s="47"/>
      <c r="BL97" s="47"/>
      <c r="BM97" s="47"/>
      <c r="BN97" s="47"/>
      <c r="BO97" s="47"/>
      <c r="BP97" s="47"/>
      <c r="BQ97" s="47"/>
      <c r="BR97" s="47"/>
      <c r="BS97" s="47"/>
      <c r="BT97" s="47"/>
      <c r="BU97" s="47"/>
      <c r="BV97" s="47"/>
      <c r="BW97" s="47"/>
      <c r="BX97" s="47"/>
      <c r="BY97" s="47"/>
    </row>
    <row r="98" spans="1:84" x14ac:dyDescent="0.3">
      <c r="A98" s="46" t="s">
        <v>102</v>
      </c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47"/>
      <c r="AM98" s="47"/>
      <c r="AN98" s="47"/>
      <c r="AO98" s="47"/>
      <c r="AP98" s="47"/>
      <c r="AQ98" s="47"/>
      <c r="AR98" s="47"/>
      <c r="AS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  <c r="BF98" s="47"/>
      <c r="BG98" s="47"/>
      <c r="BH98" s="47"/>
      <c r="BI98" s="47"/>
      <c r="BJ98" s="47"/>
      <c r="BK98" s="47"/>
      <c r="BL98" s="47"/>
      <c r="BM98" s="47"/>
      <c r="BN98" s="47"/>
      <c r="BO98" s="47"/>
      <c r="BP98" s="47"/>
      <c r="BQ98" s="47"/>
      <c r="BR98" s="47"/>
      <c r="BS98" s="47"/>
      <c r="BT98" s="47"/>
      <c r="BU98" s="47"/>
      <c r="BV98" s="47"/>
      <c r="BW98" s="47"/>
      <c r="BX98" s="47"/>
      <c r="BY98" s="47"/>
    </row>
    <row r="99" spans="1:84" x14ac:dyDescent="0.3">
      <c r="A99" s="46" t="s">
        <v>103</v>
      </c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47"/>
      <c r="AM99" s="47"/>
      <c r="AN99" s="47"/>
      <c r="AO99" s="47"/>
      <c r="AP99" s="47"/>
      <c r="AQ99" s="47"/>
      <c r="AR99" s="47"/>
      <c r="AS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</row>
    <row r="100" spans="1:84" x14ac:dyDescent="0.3">
      <c r="A100" s="46" t="s">
        <v>104</v>
      </c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47"/>
      <c r="AM100" s="47"/>
      <c r="AN100" s="47"/>
      <c r="AO100" s="47"/>
      <c r="AP100" s="47"/>
      <c r="AQ100" s="47"/>
      <c r="AR100" s="47"/>
      <c r="AS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  <c r="BF100" s="47"/>
      <c r="BG100" s="47"/>
      <c r="BH100" s="47"/>
      <c r="BI100" s="47"/>
      <c r="BJ100" s="47"/>
      <c r="BK100" s="47"/>
      <c r="BL100" s="47"/>
      <c r="BM100" s="47"/>
      <c r="BN100" s="47"/>
      <c r="BO100" s="47"/>
      <c r="BP100" s="47"/>
      <c r="BQ100" s="47"/>
      <c r="BR100" s="47"/>
      <c r="BS100" s="47"/>
      <c r="BT100" s="47"/>
      <c r="BU100" s="47"/>
      <c r="BV100" s="47"/>
      <c r="BW100" s="47"/>
      <c r="BX100" s="47"/>
      <c r="BY100" s="47"/>
    </row>
    <row r="101" spans="1:84" x14ac:dyDescent="0.3">
      <c r="A101" s="46" t="s">
        <v>105</v>
      </c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47"/>
      <c r="AM101" s="47"/>
      <c r="AN101" s="47"/>
      <c r="AO101" s="47"/>
      <c r="AP101" s="47"/>
      <c r="AQ101" s="47"/>
      <c r="AR101" s="47"/>
      <c r="AS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  <c r="BF101" s="47"/>
      <c r="BG101" s="47"/>
      <c r="BH101" s="47"/>
      <c r="BI101" s="47"/>
      <c r="BJ101" s="47"/>
      <c r="BK101" s="47"/>
      <c r="BL101" s="47"/>
      <c r="BM101" s="47"/>
      <c r="BN101" s="47"/>
      <c r="BO101" s="47"/>
      <c r="BP101" s="47"/>
      <c r="BQ101" s="47"/>
      <c r="BR101" s="47"/>
      <c r="BS101" s="47"/>
      <c r="BT101" s="47"/>
      <c r="BU101" s="47"/>
      <c r="BV101" s="47"/>
      <c r="BW101" s="47"/>
      <c r="BX101" s="47"/>
      <c r="BY101" s="47"/>
    </row>
    <row r="102" spans="1:84" x14ac:dyDescent="0.3">
      <c r="C102" s="37">
        <v>12767.3</v>
      </c>
      <c r="D102" s="37">
        <v>12922.7</v>
      </c>
      <c r="E102" s="37">
        <v>13142.6</v>
      </c>
      <c r="F102" s="37">
        <v>13324.2</v>
      </c>
      <c r="G102" s="37">
        <v>13599.2</v>
      </c>
      <c r="H102" s="37">
        <v>13753.4</v>
      </c>
      <c r="I102" s="37">
        <v>13870.2</v>
      </c>
      <c r="J102" s="37">
        <v>14039.6</v>
      </c>
      <c r="K102" s="37">
        <v>14215.7</v>
      </c>
      <c r="L102" s="37">
        <v>14402.1</v>
      </c>
      <c r="M102" s="37">
        <v>14564.1</v>
      </c>
      <c r="N102" s="37">
        <v>14715.1</v>
      </c>
      <c r="O102" s="37">
        <v>14706.5</v>
      </c>
      <c r="P102" s="37">
        <v>14865.7</v>
      </c>
      <c r="Q102" s="37">
        <v>14899</v>
      </c>
      <c r="R102" s="37">
        <v>14608.2</v>
      </c>
      <c r="S102" s="37">
        <v>14430.9</v>
      </c>
      <c r="T102" s="37">
        <v>14381.2</v>
      </c>
      <c r="U102" s="37">
        <v>14448.9</v>
      </c>
      <c r="V102" s="37">
        <v>14651.2</v>
      </c>
      <c r="W102" s="37">
        <v>14764.6</v>
      </c>
      <c r="X102" s="37">
        <v>14980.2</v>
      </c>
      <c r="Y102" s="37">
        <v>15141.6</v>
      </c>
      <c r="Z102" s="37">
        <v>15309.5</v>
      </c>
      <c r="AA102" s="37">
        <v>15351.4</v>
      </c>
      <c r="AB102" s="37">
        <v>15557.5</v>
      </c>
      <c r="AC102" s="37">
        <v>15647.7</v>
      </c>
      <c r="AD102" s="37">
        <v>15842.3</v>
      </c>
      <c r="AE102" s="37">
        <v>16068.8</v>
      </c>
      <c r="AF102" s="37">
        <v>16207.1</v>
      </c>
      <c r="AG102" s="37">
        <v>16319.5</v>
      </c>
      <c r="AH102" s="37">
        <v>16420.400000000001</v>
      </c>
      <c r="AI102" s="37">
        <v>16648.2</v>
      </c>
      <c r="AJ102" s="37">
        <v>16728.7</v>
      </c>
      <c r="AK102" s="37">
        <v>16953.8</v>
      </c>
      <c r="AL102" s="37">
        <v>17192</v>
      </c>
      <c r="AM102" s="37">
        <v>17197.7</v>
      </c>
      <c r="AN102" s="37">
        <v>17518.5</v>
      </c>
      <c r="AO102" s="37">
        <v>17804.2</v>
      </c>
      <c r="AP102" s="37">
        <v>17912.099999999999</v>
      </c>
      <c r="AQ102" s="37">
        <v>18063.5</v>
      </c>
      <c r="AR102" s="37">
        <v>18279.8</v>
      </c>
      <c r="AS102" s="37">
        <v>18401.599999999999</v>
      </c>
      <c r="AT102" s="37">
        <v>18435.099999999999</v>
      </c>
      <c r="AU102" s="37">
        <v>18525.900000000001</v>
      </c>
      <c r="AV102" s="37">
        <v>18711.7</v>
      </c>
      <c r="AW102" s="37">
        <v>18892.599999999999</v>
      </c>
      <c r="AX102" s="37">
        <v>19089.400000000001</v>
      </c>
      <c r="AY102" s="37">
        <v>19280.099999999999</v>
      </c>
      <c r="AZ102" s="37">
        <v>19438.599999999999</v>
      </c>
      <c r="BA102" s="37">
        <v>19692.599999999999</v>
      </c>
      <c r="BB102" s="37">
        <v>20037.099999999999</v>
      </c>
      <c r="BC102" s="37">
        <v>20328.599999999999</v>
      </c>
      <c r="BD102" s="37">
        <v>20580.900000000001</v>
      </c>
      <c r="BE102" s="37">
        <v>20798.7</v>
      </c>
      <c r="BF102" s="37">
        <v>20917.900000000001</v>
      </c>
      <c r="BG102" s="37">
        <v>21111.599999999999</v>
      </c>
      <c r="BH102" s="37">
        <v>21397.9</v>
      </c>
      <c r="BI102" s="37">
        <v>21717.200000000001</v>
      </c>
      <c r="BJ102" s="37">
        <v>21933.200000000001</v>
      </c>
      <c r="BK102" s="37">
        <v>21727.7</v>
      </c>
      <c r="BL102" s="37">
        <v>19935.400000000001</v>
      </c>
      <c r="BM102" s="37">
        <v>21684.6</v>
      </c>
      <c r="BN102" s="37">
        <v>22068.799999999999</v>
      </c>
      <c r="BO102" s="37">
        <v>22656.799999999999</v>
      </c>
      <c r="BP102" s="37">
        <v>23368.9</v>
      </c>
      <c r="BQ102" s="37">
        <v>23922</v>
      </c>
      <c r="BR102" s="37">
        <v>24777</v>
      </c>
      <c r="BS102" s="37">
        <v>25215.5</v>
      </c>
      <c r="BT102" s="37">
        <v>25805.8</v>
      </c>
      <c r="BU102" s="37">
        <v>26272</v>
      </c>
      <c r="BV102" s="37">
        <v>26734.3</v>
      </c>
      <c r="BW102" s="37">
        <v>27164.400000000001</v>
      </c>
      <c r="BX102" s="37">
        <v>27453.8</v>
      </c>
      <c r="BY102" s="37">
        <v>27967.7</v>
      </c>
      <c r="BZ102" s="37">
        <v>28297</v>
      </c>
      <c r="CA102" s="37">
        <v>28624.1</v>
      </c>
      <c r="CB102" s="37">
        <v>29016.7</v>
      </c>
      <c r="CC102" s="37">
        <v>29374.9</v>
      </c>
    </row>
    <row r="103" spans="1:84" x14ac:dyDescent="0.3">
      <c r="C103" s="38">
        <f>C57/C102</f>
        <v>0.12939305882997973</v>
      </c>
      <c r="D103" s="38">
        <f t="shared" ref="D103:BO103" si="75">D57/D102</f>
        <v>0.13416700844250815</v>
      </c>
      <c r="E103" s="38">
        <f t="shared" si="75"/>
        <v>0.12986014943770641</v>
      </c>
      <c r="F103" s="38">
        <f t="shared" si="75"/>
        <v>0.13810960507947945</v>
      </c>
      <c r="G103" s="38">
        <f t="shared" si="75"/>
        <v>0.13755220895346787</v>
      </c>
      <c r="H103" s="38">
        <f t="shared" si="75"/>
        <v>0.13603181758692401</v>
      </c>
      <c r="I103" s="38">
        <f t="shared" si="75"/>
        <v>0.14228345661922681</v>
      </c>
      <c r="J103" s="38">
        <f t="shared" si="75"/>
        <v>0.13700532778711644</v>
      </c>
      <c r="K103" s="38">
        <f t="shared" si="75"/>
        <v>0.13411931878134739</v>
      </c>
      <c r="L103" s="38">
        <f t="shared" si="75"/>
        <v>0.1352441657813791</v>
      </c>
      <c r="M103" s="38">
        <f t="shared" si="75"/>
        <v>0.1279722056289094</v>
      </c>
      <c r="N103" s="38">
        <f t="shared" si="75"/>
        <v>0.12871132374227834</v>
      </c>
      <c r="O103" s="38">
        <f t="shared" si="75"/>
        <v>0.12444157345391496</v>
      </c>
      <c r="P103" s="38">
        <f t="shared" si="75"/>
        <v>0.12336452370221379</v>
      </c>
      <c r="Q103" s="38">
        <f t="shared" si="75"/>
        <v>0.13125041949124103</v>
      </c>
      <c r="R103" s="38">
        <f t="shared" si="75"/>
        <v>0.12317054804835641</v>
      </c>
      <c r="S103" s="38">
        <f t="shared" si="75"/>
        <v>0.11620203868088616</v>
      </c>
      <c r="T103" s="38">
        <f t="shared" si="75"/>
        <v>0.11323811642978332</v>
      </c>
      <c r="U103" s="38">
        <f t="shared" si="75"/>
        <v>0.11516447618849879</v>
      </c>
      <c r="V103" s="38">
        <f t="shared" si="75"/>
        <v>0.12345063885552035</v>
      </c>
      <c r="W103" s="38">
        <f t="shared" si="75"/>
        <v>0.12970889831082455</v>
      </c>
      <c r="X103" s="38">
        <f t="shared" si="75"/>
        <v>0.13053897811778215</v>
      </c>
      <c r="Y103" s="38">
        <f t="shared" si="75"/>
        <v>0.13719157816875363</v>
      </c>
      <c r="Z103" s="38">
        <f t="shared" si="75"/>
        <v>0.13328325549495412</v>
      </c>
      <c r="AA103" s="38">
        <f t="shared" si="75"/>
        <v>0.12895892231327435</v>
      </c>
      <c r="AB103" s="38">
        <f t="shared" si="75"/>
        <v>0.13661578017033582</v>
      </c>
      <c r="AC103" s="38">
        <f t="shared" si="75"/>
        <v>0.137579324756993</v>
      </c>
      <c r="AD103" s="38">
        <f t="shared" si="75"/>
        <v>0.13896972030576371</v>
      </c>
      <c r="AE103" s="38">
        <f t="shared" si="75"/>
        <v>0.1403714029672409</v>
      </c>
      <c r="AF103" s="38">
        <f t="shared" si="75"/>
        <v>0.14122822713502103</v>
      </c>
      <c r="AG103" s="38">
        <f t="shared" si="75"/>
        <v>0.13717332026103737</v>
      </c>
      <c r="AH103" s="38">
        <f t="shared" si="75"/>
        <v>0.13933887116026406</v>
      </c>
      <c r="AI103" s="38">
        <f t="shared" si="75"/>
        <v>0.14256195865018437</v>
      </c>
      <c r="AJ103" s="38">
        <f t="shared" si="75"/>
        <v>0.14118251866552692</v>
      </c>
      <c r="AK103" s="38">
        <f t="shared" si="75"/>
        <v>0.13841734596373673</v>
      </c>
      <c r="AL103" s="38">
        <f t="shared" si="75"/>
        <v>0.13743601675197761</v>
      </c>
      <c r="AM103" s="38">
        <f t="shared" si="75"/>
        <v>0.13363996348348908</v>
      </c>
      <c r="AN103" s="38">
        <f t="shared" si="75"/>
        <v>0.13917287438993062</v>
      </c>
      <c r="AO103" s="38">
        <f t="shared" si="75"/>
        <v>0.14359533143864933</v>
      </c>
      <c r="AP103" s="38">
        <f t="shared" si="75"/>
        <v>0.14355659023788389</v>
      </c>
      <c r="AQ103" s="38">
        <f t="shared" si="75"/>
        <v>0.13901514103025439</v>
      </c>
      <c r="AR103" s="38">
        <f t="shared" si="75"/>
        <v>0.13623234389872976</v>
      </c>
      <c r="AS103" s="38">
        <f t="shared" si="75"/>
        <v>0.13791192070254762</v>
      </c>
      <c r="AT103" s="38">
        <f t="shared" si="75"/>
        <v>0.13570308813079399</v>
      </c>
      <c r="AU103" s="38">
        <f t="shared" si="75"/>
        <v>0.13551838237278616</v>
      </c>
      <c r="AV103" s="38">
        <f t="shared" si="75"/>
        <v>0.12921327297893831</v>
      </c>
      <c r="AW103" s="38">
        <f t="shared" si="75"/>
        <v>0.12949514624773723</v>
      </c>
      <c r="AX103" s="38">
        <f t="shared" si="75"/>
        <v>0.12849015684096929</v>
      </c>
      <c r="AY103" s="38">
        <f t="shared" si="75"/>
        <v>0.13013936649706173</v>
      </c>
      <c r="AZ103" s="38">
        <f t="shared" si="75"/>
        <v>0.13040033747286334</v>
      </c>
      <c r="BA103" s="38">
        <f t="shared" si="75"/>
        <v>0.12762662116734202</v>
      </c>
      <c r="BB103" s="38">
        <f t="shared" si="75"/>
        <v>0.12879109252336918</v>
      </c>
      <c r="BC103" s="38">
        <f t="shared" si="75"/>
        <v>0.12894149129797433</v>
      </c>
      <c r="BD103" s="38">
        <f t="shared" si="75"/>
        <v>0.13133536434266727</v>
      </c>
      <c r="BE103" s="38">
        <f t="shared" si="75"/>
        <v>0.13191689865231959</v>
      </c>
      <c r="BF103" s="38">
        <f t="shared" si="75"/>
        <v>0.13225514989554399</v>
      </c>
      <c r="BG103" s="38">
        <f t="shared" si="75"/>
        <v>0.12883912162034147</v>
      </c>
      <c r="BH103" s="38">
        <f t="shared" si="75"/>
        <v>0.12804060211516083</v>
      </c>
      <c r="BI103" s="38">
        <f t="shared" si="75"/>
        <v>0.13129224761939842</v>
      </c>
      <c r="BJ103" s="38">
        <f t="shared" si="75"/>
        <v>0.13008133788047346</v>
      </c>
      <c r="BK103" s="38">
        <f t="shared" si="75"/>
        <v>0.12125535606621959</v>
      </c>
      <c r="BL103" s="38">
        <f t="shared" si="75"/>
        <v>9.368761098347661E-2</v>
      </c>
      <c r="BM103" s="38">
        <f t="shared" si="75"/>
        <v>0.11425158868505765</v>
      </c>
      <c r="BN103" s="38">
        <f t="shared" si="75"/>
        <v>0.12250326252446894</v>
      </c>
      <c r="BO103" s="38">
        <f t="shared" si="75"/>
        <v>0.13233554606122663</v>
      </c>
      <c r="BP103" s="38">
        <f t="shared" ref="BP103:CC103" si="76">BP57/BP102</f>
        <v>0.13597987068283057</v>
      </c>
      <c r="BQ103" s="38">
        <f t="shared" si="76"/>
        <v>0.13489674776356492</v>
      </c>
      <c r="BR103" s="38">
        <f t="shared" si="76"/>
        <v>0.13545626992775561</v>
      </c>
      <c r="BS103" s="38">
        <f t="shared" si="76"/>
        <v>0.14058416450199285</v>
      </c>
      <c r="BT103" s="38">
        <f t="shared" si="76"/>
        <v>0.14597493586713062</v>
      </c>
      <c r="BU103" s="38">
        <f t="shared" si="76"/>
        <v>0.14429430572472596</v>
      </c>
      <c r="BV103" s="38">
        <f t="shared" si="76"/>
        <v>0.14067695806510738</v>
      </c>
      <c r="BW103" s="38">
        <f t="shared" si="76"/>
        <v>0.13526159237825977</v>
      </c>
      <c r="BX103" s="38">
        <f t="shared" si="76"/>
        <v>0.13370098128492233</v>
      </c>
      <c r="BY103" s="38">
        <f t="shared" si="76"/>
        <v>0.1335969707913057</v>
      </c>
      <c r="BZ103" s="38">
        <f t="shared" si="76"/>
        <v>0.13725836661130156</v>
      </c>
      <c r="CA103" s="38">
        <f t="shared" si="76"/>
        <v>0.14333027064606402</v>
      </c>
      <c r="CB103" s="38">
        <f t="shared" si="76"/>
        <v>0.14348289088697203</v>
      </c>
      <c r="CC103" s="38">
        <f t="shared" si="76"/>
        <v>0.14325495576155153</v>
      </c>
    </row>
    <row r="104" spans="1:84" x14ac:dyDescent="0.3"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</row>
    <row r="105" spans="1:84" s="20" customFormat="1" x14ac:dyDescent="0.3">
      <c r="B105" s="44" t="s">
        <v>126</v>
      </c>
      <c r="K105" s="20" t="s">
        <v>127</v>
      </c>
      <c r="R105" s="21" t="s">
        <v>128</v>
      </c>
      <c r="Z105" s="20" t="s">
        <v>129</v>
      </c>
      <c r="AG105" s="20" t="s">
        <v>130</v>
      </c>
      <c r="AO105" s="20" t="s">
        <v>131</v>
      </c>
      <c r="AV105" s="20" t="s">
        <v>153</v>
      </c>
      <c r="BC105" s="20" t="s">
        <v>148</v>
      </c>
      <c r="BK105" s="20" t="s">
        <v>154</v>
      </c>
      <c r="BR105" s="20" t="s">
        <v>159</v>
      </c>
      <c r="BY105"/>
      <c r="BZ105"/>
      <c r="CA105"/>
      <c r="CB105"/>
      <c r="CC105"/>
      <c r="CD105"/>
      <c r="CE105"/>
      <c r="CF105"/>
    </row>
    <row r="125" spans="3:84" s="20" customFormat="1" x14ac:dyDescent="0.3">
      <c r="C125" s="20" t="s">
        <v>155</v>
      </c>
      <c r="K125" s="20" t="s">
        <v>149</v>
      </c>
      <c r="R125" s="20" t="s">
        <v>150</v>
      </c>
      <c r="Y125" s="20" t="s">
        <v>151</v>
      </c>
      <c r="AG125" s="20" t="s">
        <v>156</v>
      </c>
      <c r="AN125" s="20" t="s">
        <v>160</v>
      </c>
      <c r="AV125" s="20" t="s">
        <v>161</v>
      </c>
      <c r="BC125" s="20" t="s">
        <v>166</v>
      </c>
      <c r="BY125"/>
      <c r="BZ125"/>
      <c r="CA125"/>
      <c r="CB125"/>
      <c r="CC125"/>
      <c r="CD125"/>
      <c r="CE125"/>
      <c r="CF125"/>
    </row>
  </sheetData>
  <mergeCells count="34">
    <mergeCell ref="CA6:CD6"/>
    <mergeCell ref="CG6:CG7"/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A95:BY95"/>
    <mergeCell ref="AQ6:AT6"/>
    <mergeCell ref="AU6:AX6"/>
    <mergeCell ref="AY6:BB6"/>
    <mergeCell ref="BC6:BF6"/>
    <mergeCell ref="BG6:BJ6"/>
    <mergeCell ref="BW6:BZ6"/>
    <mergeCell ref="AI6:AL6"/>
    <mergeCell ref="AM6:AP6"/>
    <mergeCell ref="BK6:BN6"/>
    <mergeCell ref="BO6:BR6"/>
    <mergeCell ref="BS6:BV6"/>
    <mergeCell ref="A101:BY101"/>
    <mergeCell ref="A96:BY96"/>
    <mergeCell ref="A97:BY97"/>
    <mergeCell ref="A98:BY98"/>
    <mergeCell ref="A99:BY99"/>
    <mergeCell ref="A100:BY100"/>
  </mergeCells>
  <phoneticPr fontId="1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2025-08-30T09:41:05Z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