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3-1/articles planning/"/>
    </mc:Choice>
  </mc:AlternateContent>
  <xr:revisionPtr revIDLastSave="102" documentId="8_{DC348A86-D5F1-46B1-A51E-31F0D602A019}" xr6:coauthVersionLast="47" xr6:coauthVersionMax="47" xr10:uidLastSave="{9766088E-827D-4210-981A-C46975475B3D}"/>
  <bookViews>
    <workbookView xWindow="-110" yWindow="-110" windowWidth="19420" windowHeight="10300" xr2:uid="{F20EE16F-38FD-427C-82F1-DBB3379F67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6" i="1" l="1"/>
  <c r="E76" i="1"/>
  <c r="I76" i="1"/>
  <c r="C75" i="1"/>
  <c r="G75" i="1" s="1"/>
  <c r="H75" i="1" s="1"/>
  <c r="J75" i="1" s="1"/>
  <c r="C6" i="1"/>
  <c r="D6" i="1" s="1"/>
  <c r="C7" i="1"/>
  <c r="D7" i="1" s="1"/>
  <c r="C8" i="1"/>
  <c r="D8" i="1" s="1"/>
  <c r="C9" i="1"/>
  <c r="D9" i="1" s="1"/>
  <c r="C10" i="1"/>
  <c r="D10" i="1" s="1"/>
  <c r="C11" i="1"/>
  <c r="D11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8" i="1"/>
  <c r="D18" i="1" s="1"/>
  <c r="C19" i="1"/>
  <c r="D19" i="1" s="1"/>
  <c r="C20" i="1"/>
  <c r="D20" i="1" s="1"/>
  <c r="C21" i="1"/>
  <c r="D21" i="1" s="1"/>
  <c r="C22" i="1"/>
  <c r="C23" i="1"/>
  <c r="D23" i="1" s="1"/>
  <c r="C24" i="1"/>
  <c r="D24" i="1" s="1"/>
  <c r="C25" i="1"/>
  <c r="D25" i="1" s="1"/>
  <c r="C26" i="1"/>
  <c r="C27" i="1"/>
  <c r="D27" i="1" s="1"/>
  <c r="C28" i="1"/>
  <c r="D28" i="1" s="1"/>
  <c r="C29" i="1"/>
  <c r="D29" i="1" s="1"/>
  <c r="C30" i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C39" i="1"/>
  <c r="D39" i="1" s="1"/>
  <c r="C40" i="1"/>
  <c r="D40" i="1" s="1"/>
  <c r="C41" i="1"/>
  <c r="D41" i="1" s="1"/>
  <c r="C42" i="1"/>
  <c r="C43" i="1"/>
  <c r="D43" i="1" s="1"/>
  <c r="C44" i="1"/>
  <c r="D44" i="1" s="1"/>
  <c r="C45" i="1"/>
  <c r="D45" i="1" s="1"/>
  <c r="C46" i="1"/>
  <c r="C47" i="1"/>
  <c r="D47" i="1" s="1"/>
  <c r="C48" i="1"/>
  <c r="D48" i="1" s="1"/>
  <c r="C49" i="1"/>
  <c r="D49" i="1" s="1"/>
  <c r="C50" i="1"/>
  <c r="D50" i="1" s="1"/>
  <c r="C51" i="1"/>
  <c r="D51" i="1" s="1"/>
  <c r="C52" i="1"/>
  <c r="D52" i="1" s="1"/>
  <c r="C53" i="1"/>
  <c r="D53" i="1" s="1"/>
  <c r="C54" i="1"/>
  <c r="C55" i="1"/>
  <c r="D55" i="1" s="1"/>
  <c r="C56" i="1"/>
  <c r="D56" i="1" s="1"/>
  <c r="C57" i="1"/>
  <c r="D57" i="1" s="1"/>
  <c r="C58" i="1"/>
  <c r="C59" i="1"/>
  <c r="D59" i="1" s="1"/>
  <c r="C60" i="1"/>
  <c r="D60" i="1" s="1"/>
  <c r="C61" i="1"/>
  <c r="D61" i="1" s="1"/>
  <c r="C62" i="1"/>
  <c r="C63" i="1"/>
  <c r="D63" i="1" s="1"/>
  <c r="C64" i="1"/>
  <c r="D64" i="1" s="1"/>
  <c r="C65" i="1"/>
  <c r="D65" i="1" s="1"/>
  <c r="C66" i="1"/>
  <c r="D66" i="1" s="1"/>
  <c r="C67" i="1"/>
  <c r="D67" i="1" s="1"/>
  <c r="C68" i="1"/>
  <c r="D68" i="1" s="1"/>
  <c r="C69" i="1"/>
  <c r="D69" i="1" s="1"/>
  <c r="C70" i="1"/>
  <c r="C71" i="1"/>
  <c r="D71" i="1" s="1"/>
  <c r="C72" i="1"/>
  <c r="D72" i="1" s="1"/>
  <c r="C73" i="1"/>
  <c r="D73" i="1" s="1"/>
  <c r="C74" i="1"/>
  <c r="G76" i="1" l="1"/>
  <c r="G18" i="1"/>
  <c r="H18" i="1" s="1"/>
  <c r="J18" i="1" s="1"/>
  <c r="G6" i="1"/>
  <c r="H6" i="1" s="1"/>
  <c r="J6" i="1" s="1"/>
  <c r="G66" i="1"/>
  <c r="H66" i="1" s="1"/>
  <c r="J66" i="1" s="1"/>
  <c r="G34" i="1"/>
  <c r="H34" i="1" s="1"/>
  <c r="J34" i="1" s="1"/>
  <c r="D74" i="1"/>
  <c r="G74" i="1"/>
  <c r="H74" i="1" s="1"/>
  <c r="K75" i="1" s="1"/>
  <c r="D70" i="1"/>
  <c r="G70" i="1"/>
  <c r="H70" i="1" s="1"/>
  <c r="D62" i="1"/>
  <c r="G62" i="1"/>
  <c r="H62" i="1" s="1"/>
  <c r="J62" i="1" s="1"/>
  <c r="D58" i="1"/>
  <c r="G58" i="1"/>
  <c r="H58" i="1" s="1"/>
  <c r="J58" i="1" s="1"/>
  <c r="D54" i="1"/>
  <c r="G54" i="1"/>
  <c r="H54" i="1" s="1"/>
  <c r="J54" i="1" s="1"/>
  <c r="D46" i="1"/>
  <c r="G46" i="1"/>
  <c r="H46" i="1" s="1"/>
  <c r="J46" i="1" s="1"/>
  <c r="D42" i="1"/>
  <c r="G42" i="1"/>
  <c r="H42" i="1" s="1"/>
  <c r="J42" i="1" s="1"/>
  <c r="D38" i="1"/>
  <c r="G38" i="1"/>
  <c r="H38" i="1" s="1"/>
  <c r="J38" i="1" s="1"/>
  <c r="D30" i="1"/>
  <c r="G30" i="1"/>
  <c r="H30" i="1" s="1"/>
  <c r="J30" i="1" s="1"/>
  <c r="D26" i="1"/>
  <c r="G26" i="1"/>
  <c r="H26" i="1" s="1"/>
  <c r="J26" i="1" s="1"/>
  <c r="D22" i="1"/>
  <c r="G22" i="1"/>
  <c r="H22" i="1" s="1"/>
  <c r="J22" i="1" s="1"/>
  <c r="G50" i="1"/>
  <c r="H50" i="1" s="1"/>
  <c r="J50" i="1" s="1"/>
  <c r="G14" i="1"/>
  <c r="H14" i="1" s="1"/>
  <c r="J14" i="1" s="1"/>
  <c r="G9" i="1"/>
  <c r="H9" i="1" s="1"/>
  <c r="J9" i="1" s="1"/>
  <c r="G69" i="1"/>
  <c r="H69" i="1" s="1"/>
  <c r="J69" i="1" s="1"/>
  <c r="G61" i="1"/>
  <c r="H61" i="1" s="1"/>
  <c r="J61" i="1" s="1"/>
  <c r="G53" i="1"/>
  <c r="H53" i="1" s="1"/>
  <c r="J53" i="1" s="1"/>
  <c r="G45" i="1"/>
  <c r="H45" i="1" s="1"/>
  <c r="J45" i="1" s="1"/>
  <c r="G33" i="1"/>
  <c r="H33" i="1" s="1"/>
  <c r="J33" i="1" s="1"/>
  <c r="G17" i="1"/>
  <c r="H17" i="1" s="1"/>
  <c r="J17" i="1" s="1"/>
  <c r="D75" i="1"/>
  <c r="G72" i="1"/>
  <c r="H72" i="1" s="1"/>
  <c r="J72" i="1" s="1"/>
  <c r="G68" i="1"/>
  <c r="H68" i="1" s="1"/>
  <c r="J68" i="1" s="1"/>
  <c r="G64" i="1"/>
  <c r="H64" i="1" s="1"/>
  <c r="J64" i="1" s="1"/>
  <c r="G60" i="1"/>
  <c r="H60" i="1" s="1"/>
  <c r="J60" i="1" s="1"/>
  <c r="G56" i="1"/>
  <c r="H56" i="1" s="1"/>
  <c r="J56" i="1" s="1"/>
  <c r="G52" i="1"/>
  <c r="H52" i="1" s="1"/>
  <c r="J52" i="1" s="1"/>
  <c r="G48" i="1"/>
  <c r="H48" i="1" s="1"/>
  <c r="J48" i="1" s="1"/>
  <c r="G44" i="1"/>
  <c r="H44" i="1" s="1"/>
  <c r="J44" i="1" s="1"/>
  <c r="G40" i="1"/>
  <c r="H40" i="1" s="1"/>
  <c r="J40" i="1" s="1"/>
  <c r="G36" i="1"/>
  <c r="H36" i="1" s="1"/>
  <c r="J36" i="1" s="1"/>
  <c r="G32" i="1"/>
  <c r="H32" i="1" s="1"/>
  <c r="J32" i="1" s="1"/>
  <c r="G28" i="1"/>
  <c r="H28" i="1" s="1"/>
  <c r="J28" i="1" s="1"/>
  <c r="G24" i="1"/>
  <c r="H24" i="1" s="1"/>
  <c r="J24" i="1" s="1"/>
  <c r="G20" i="1"/>
  <c r="H20" i="1" s="1"/>
  <c r="J20" i="1" s="1"/>
  <c r="G16" i="1"/>
  <c r="H16" i="1" s="1"/>
  <c r="J16" i="1" s="1"/>
  <c r="G12" i="1"/>
  <c r="H12" i="1" s="1"/>
  <c r="J12" i="1" s="1"/>
  <c r="G8" i="1"/>
  <c r="H8" i="1" s="1"/>
  <c r="J8" i="1" s="1"/>
  <c r="G73" i="1"/>
  <c r="H73" i="1" s="1"/>
  <c r="J73" i="1" s="1"/>
  <c r="G65" i="1"/>
  <c r="H65" i="1" s="1"/>
  <c r="J65" i="1" s="1"/>
  <c r="G57" i="1"/>
  <c r="H57" i="1" s="1"/>
  <c r="J57" i="1" s="1"/>
  <c r="G49" i="1"/>
  <c r="H49" i="1" s="1"/>
  <c r="J49" i="1" s="1"/>
  <c r="G41" i="1"/>
  <c r="H41" i="1" s="1"/>
  <c r="J41" i="1" s="1"/>
  <c r="G37" i="1"/>
  <c r="H37" i="1" s="1"/>
  <c r="J37" i="1" s="1"/>
  <c r="G29" i="1"/>
  <c r="H29" i="1" s="1"/>
  <c r="J29" i="1" s="1"/>
  <c r="G25" i="1"/>
  <c r="H25" i="1" s="1"/>
  <c r="J25" i="1" s="1"/>
  <c r="G21" i="1"/>
  <c r="H21" i="1" s="1"/>
  <c r="J21" i="1" s="1"/>
  <c r="G13" i="1"/>
  <c r="H13" i="1" s="1"/>
  <c r="J13" i="1" s="1"/>
  <c r="G71" i="1"/>
  <c r="H71" i="1" s="1"/>
  <c r="J71" i="1" s="1"/>
  <c r="G67" i="1"/>
  <c r="H67" i="1" s="1"/>
  <c r="J67" i="1" s="1"/>
  <c r="G63" i="1"/>
  <c r="H63" i="1" s="1"/>
  <c r="J63" i="1" s="1"/>
  <c r="G59" i="1"/>
  <c r="H59" i="1" s="1"/>
  <c r="J59" i="1" s="1"/>
  <c r="G55" i="1"/>
  <c r="H55" i="1" s="1"/>
  <c r="J55" i="1" s="1"/>
  <c r="G51" i="1"/>
  <c r="H51" i="1" s="1"/>
  <c r="J51" i="1" s="1"/>
  <c r="G47" i="1"/>
  <c r="H47" i="1" s="1"/>
  <c r="J47" i="1" s="1"/>
  <c r="G43" i="1"/>
  <c r="H43" i="1" s="1"/>
  <c r="J43" i="1" s="1"/>
  <c r="G39" i="1"/>
  <c r="H39" i="1" s="1"/>
  <c r="J39" i="1" s="1"/>
  <c r="G35" i="1"/>
  <c r="H35" i="1" s="1"/>
  <c r="J35" i="1" s="1"/>
  <c r="G31" i="1"/>
  <c r="H31" i="1" s="1"/>
  <c r="J31" i="1" s="1"/>
  <c r="G27" i="1"/>
  <c r="H27" i="1" s="1"/>
  <c r="J27" i="1" s="1"/>
  <c r="G23" i="1"/>
  <c r="H23" i="1" s="1"/>
  <c r="J23" i="1" s="1"/>
  <c r="G19" i="1"/>
  <c r="H19" i="1" s="1"/>
  <c r="J19" i="1" s="1"/>
  <c r="G15" i="1"/>
  <c r="H15" i="1" s="1"/>
  <c r="J15" i="1" s="1"/>
  <c r="G11" i="1"/>
  <c r="H11" i="1" s="1"/>
  <c r="J11" i="1" s="1"/>
  <c r="G7" i="1"/>
  <c r="H7" i="1" s="1"/>
  <c r="J7" i="1" s="1"/>
  <c r="G10" i="1"/>
  <c r="H10" i="1" s="1"/>
  <c r="J10" i="1" s="1"/>
  <c r="J70" i="1" l="1"/>
  <c r="K70" i="1"/>
  <c r="K76" i="1"/>
  <c r="J74" i="1"/>
  <c r="J76" i="1" s="1"/>
  <c r="H76" i="1"/>
</calcChain>
</file>

<file path=xl/sharedStrings.xml><?xml version="1.0" encoding="utf-8"?>
<sst xmlns="http://schemas.openxmlformats.org/spreadsheetml/2006/main" count="27" uniqueCount="23">
  <si>
    <t>share of</t>
  </si>
  <si>
    <t>total</t>
  </si>
  <si>
    <t>durable</t>
  </si>
  <si>
    <t>non-durable</t>
  </si>
  <si>
    <t>non-durable share</t>
  </si>
  <si>
    <t>CUSR0000SAD</t>
  </si>
  <si>
    <t>DURABLE</t>
  </si>
  <si>
    <t>NON-DURABLE</t>
  </si>
  <si>
    <t>COMBINED</t>
  </si>
  <si>
    <t>CUSR0000SAN</t>
  </si>
  <si>
    <t>April</t>
  </si>
  <si>
    <t>RSXFS</t>
  </si>
  <si>
    <t>nominal</t>
  </si>
  <si>
    <t>retail sales</t>
  </si>
  <si>
    <t>inflation Jan-April 2023</t>
  </si>
  <si>
    <t>4.94% inflation</t>
  </si>
  <si>
    <t>adjusted for inflation</t>
  </si>
  <si>
    <t xml:space="preserve">All data with the exception of April is quarterly. </t>
  </si>
  <si>
    <t>RPI</t>
  </si>
  <si>
    <t>RPI indexed</t>
  </si>
  <si>
    <t>FRED table</t>
  </si>
  <si>
    <t>total goods sales</t>
  </si>
  <si>
    <t>Prices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</si>
</sst>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00"/>
    <numFmt numFmtId="166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9" fontId="2" fillId="0" borderId="0" xfId="1" applyFont="1"/>
    <xf numFmtId="9" fontId="0" fillId="0" borderId="0" xfId="0" applyNumberFormat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0" fontId="3" fillId="0" borderId="0" xfId="1" applyNumberFormat="1" applyFont="1"/>
    <xf numFmtId="0" fontId="4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CPI ALL GOODS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Sheet1!$A$6:$A$75</c:f>
              <c:strCache>
                <c:ptCount val="70"/>
                <c:pt idx="0">
                  <c:v>2006-01-01</c:v>
                </c:pt>
                <c:pt idx="1">
                  <c:v>2006-04-01</c:v>
                </c:pt>
                <c:pt idx="2">
                  <c:v>2006-07-01</c:v>
                </c:pt>
                <c:pt idx="3">
                  <c:v>2006-10-01</c:v>
                </c:pt>
                <c:pt idx="4">
                  <c:v>2007-01-01</c:v>
                </c:pt>
                <c:pt idx="5">
                  <c:v>2007-04-01</c:v>
                </c:pt>
                <c:pt idx="6">
                  <c:v>2007-07-01</c:v>
                </c:pt>
                <c:pt idx="7">
                  <c:v>2007-10-01</c:v>
                </c:pt>
                <c:pt idx="8">
                  <c:v>2008-01-01</c:v>
                </c:pt>
                <c:pt idx="9">
                  <c:v>2008-04-01</c:v>
                </c:pt>
                <c:pt idx="10">
                  <c:v>2008-07-01</c:v>
                </c:pt>
                <c:pt idx="11">
                  <c:v>2008-10-01</c:v>
                </c:pt>
                <c:pt idx="12">
                  <c:v>2009-01-01</c:v>
                </c:pt>
                <c:pt idx="13">
                  <c:v>2009-04-01</c:v>
                </c:pt>
                <c:pt idx="14">
                  <c:v>2009-07-01</c:v>
                </c:pt>
                <c:pt idx="15">
                  <c:v>2009-10-01</c:v>
                </c:pt>
                <c:pt idx="16">
                  <c:v>2010-01-01</c:v>
                </c:pt>
                <c:pt idx="17">
                  <c:v>2010-04-01</c:v>
                </c:pt>
                <c:pt idx="18">
                  <c:v>2010-07-01</c:v>
                </c:pt>
                <c:pt idx="19">
                  <c:v>2010-10-01</c:v>
                </c:pt>
                <c:pt idx="20">
                  <c:v>2011-01-01</c:v>
                </c:pt>
                <c:pt idx="21">
                  <c:v>2011-04-01</c:v>
                </c:pt>
                <c:pt idx="22">
                  <c:v>2011-07-01</c:v>
                </c:pt>
                <c:pt idx="23">
                  <c:v>2011-10-01</c:v>
                </c:pt>
                <c:pt idx="24">
                  <c:v>2012-01-01</c:v>
                </c:pt>
                <c:pt idx="25">
                  <c:v>2012-04-01</c:v>
                </c:pt>
                <c:pt idx="26">
                  <c:v>2012-07-01</c:v>
                </c:pt>
                <c:pt idx="27">
                  <c:v>2012-10-01</c:v>
                </c:pt>
                <c:pt idx="28">
                  <c:v>2013-01-01</c:v>
                </c:pt>
                <c:pt idx="29">
                  <c:v>2013-04-01</c:v>
                </c:pt>
                <c:pt idx="30">
                  <c:v>2013-07-01</c:v>
                </c:pt>
                <c:pt idx="31">
                  <c:v>2013-10-01</c:v>
                </c:pt>
                <c:pt idx="32">
                  <c:v>2014-01-01</c:v>
                </c:pt>
                <c:pt idx="33">
                  <c:v>2014-04-01</c:v>
                </c:pt>
                <c:pt idx="34">
                  <c:v>2014-07-01</c:v>
                </c:pt>
                <c:pt idx="35">
                  <c:v>2014-10-01</c:v>
                </c:pt>
                <c:pt idx="36">
                  <c:v>2015-01-01</c:v>
                </c:pt>
                <c:pt idx="37">
                  <c:v>2015-04-01</c:v>
                </c:pt>
                <c:pt idx="38">
                  <c:v>2015-07-01</c:v>
                </c:pt>
                <c:pt idx="39">
                  <c:v>2015-10-01</c:v>
                </c:pt>
                <c:pt idx="40">
                  <c:v>2016-01-01</c:v>
                </c:pt>
                <c:pt idx="41">
                  <c:v>2016-04-01</c:v>
                </c:pt>
                <c:pt idx="42">
                  <c:v>2016-07-01</c:v>
                </c:pt>
                <c:pt idx="43">
                  <c:v>2016-10-01</c:v>
                </c:pt>
                <c:pt idx="44">
                  <c:v>2017-01-01</c:v>
                </c:pt>
                <c:pt idx="45">
                  <c:v>2017-04-01</c:v>
                </c:pt>
                <c:pt idx="46">
                  <c:v>2017-07-01</c:v>
                </c:pt>
                <c:pt idx="47">
                  <c:v>2017-10-01</c:v>
                </c:pt>
                <c:pt idx="48">
                  <c:v>2018-01-01</c:v>
                </c:pt>
                <c:pt idx="49">
                  <c:v>2018-04-01</c:v>
                </c:pt>
                <c:pt idx="50">
                  <c:v>2018-07-01</c:v>
                </c:pt>
                <c:pt idx="51">
                  <c:v>2018-10-01</c:v>
                </c:pt>
                <c:pt idx="52">
                  <c:v>2019-01-01</c:v>
                </c:pt>
                <c:pt idx="53">
                  <c:v>2019-04-01</c:v>
                </c:pt>
                <c:pt idx="54">
                  <c:v>2019-07-01</c:v>
                </c:pt>
                <c:pt idx="55">
                  <c:v>2019-10-01</c:v>
                </c:pt>
                <c:pt idx="56">
                  <c:v>2020-01-01</c:v>
                </c:pt>
                <c:pt idx="57">
                  <c:v>2020-04-01</c:v>
                </c:pt>
                <c:pt idx="58">
                  <c:v>2020-07-01</c:v>
                </c:pt>
                <c:pt idx="59">
                  <c:v>2020-10-01</c:v>
                </c:pt>
                <c:pt idx="60">
                  <c:v>2021-01-01</c:v>
                </c:pt>
                <c:pt idx="61">
                  <c:v>2021-04-01</c:v>
                </c:pt>
                <c:pt idx="62">
                  <c:v>2021-07-01</c:v>
                </c:pt>
                <c:pt idx="63">
                  <c:v>2021-10-01</c:v>
                </c:pt>
                <c:pt idx="64">
                  <c:v>2022-01-01</c:v>
                </c:pt>
                <c:pt idx="65">
                  <c:v>2022-04-01</c:v>
                </c:pt>
                <c:pt idx="66">
                  <c:v>2022-07-01</c:v>
                </c:pt>
                <c:pt idx="67">
                  <c:v>2022-10-01</c:v>
                </c:pt>
                <c:pt idx="68">
                  <c:v>2023-01-01</c:v>
                </c:pt>
                <c:pt idx="69">
                  <c:v>April</c:v>
                </c:pt>
              </c:strCache>
            </c:strRef>
          </c:cat>
          <c:val>
            <c:numRef>
              <c:f>Sheet1!$G$6:$G$75</c:f>
              <c:numCache>
                <c:formatCode>0.000</c:formatCode>
                <c:ptCount val="70"/>
                <c:pt idx="0">
                  <c:v>160.05028680688338</c:v>
                </c:pt>
                <c:pt idx="1">
                  <c:v>162.02803473637061</c:v>
                </c:pt>
                <c:pt idx="2">
                  <c:v>163.51346618486605</c:v>
                </c:pt>
                <c:pt idx="3">
                  <c:v>160.42524273217782</c:v>
                </c:pt>
                <c:pt idx="4">
                  <c:v>162.23460733799271</c:v>
                </c:pt>
                <c:pt idx="5">
                  <c:v>164.8902543213448</c:v>
                </c:pt>
                <c:pt idx="6">
                  <c:v>165.89894121489223</c:v>
                </c:pt>
                <c:pt idx="7">
                  <c:v>168.98267814553543</c:v>
                </c:pt>
                <c:pt idx="8">
                  <c:v>171.70761070462331</c:v>
                </c:pt>
                <c:pt idx="9">
                  <c:v>175.17090767595602</c:v>
                </c:pt>
                <c:pt idx="10">
                  <c:v>179.17597641195252</c:v>
                </c:pt>
                <c:pt idx="11">
                  <c:v>170.3001949415727</c:v>
                </c:pt>
                <c:pt idx="12">
                  <c:v>166.71539514348785</c:v>
                </c:pt>
                <c:pt idx="13">
                  <c:v>168.3005273061037</c:v>
                </c:pt>
                <c:pt idx="14">
                  <c:v>171.34193872198858</c:v>
                </c:pt>
                <c:pt idx="15">
                  <c:v>173.86786226886557</c:v>
                </c:pt>
                <c:pt idx="16">
                  <c:v>174.73211242880808</c:v>
                </c:pt>
                <c:pt idx="17">
                  <c:v>173.67875216086571</c:v>
                </c:pt>
                <c:pt idx="18">
                  <c:v>174.23173751229677</c:v>
                </c:pt>
                <c:pt idx="19">
                  <c:v>176.96813627923777</c:v>
                </c:pt>
                <c:pt idx="20">
                  <c:v>180.16988192431791</c:v>
                </c:pt>
                <c:pt idx="21">
                  <c:v>184.418149301977</c:v>
                </c:pt>
                <c:pt idx="22">
                  <c:v>185.57693196962651</c:v>
                </c:pt>
                <c:pt idx="23">
                  <c:v>185.91386529992968</c:v>
                </c:pt>
                <c:pt idx="24">
                  <c:v>187.07690802636424</c:v>
                </c:pt>
                <c:pt idx="25">
                  <c:v>187.40154905150038</c:v>
                </c:pt>
                <c:pt idx="26">
                  <c:v>187.77256303235256</c:v>
                </c:pt>
                <c:pt idx="27">
                  <c:v>188.79416775482059</c:v>
                </c:pt>
                <c:pt idx="28">
                  <c:v>188.52647256545001</c:v>
                </c:pt>
                <c:pt idx="29">
                  <c:v>187.39448836536471</c:v>
                </c:pt>
                <c:pt idx="30">
                  <c:v>188.09534551931006</c:v>
                </c:pt>
                <c:pt idx="31">
                  <c:v>188.10741216951428</c:v>
                </c:pt>
                <c:pt idx="32">
                  <c:v>188.95682238633398</c:v>
                </c:pt>
                <c:pt idx="33">
                  <c:v>189.441869740709</c:v>
                </c:pt>
                <c:pt idx="34">
                  <c:v>189.30368335805201</c:v>
                </c:pt>
                <c:pt idx="35">
                  <c:v>187.18297915733348</c:v>
                </c:pt>
                <c:pt idx="36">
                  <c:v>182.39592924469747</c:v>
                </c:pt>
                <c:pt idx="37">
                  <c:v>183.37641261544252</c:v>
                </c:pt>
                <c:pt idx="38">
                  <c:v>183.57536148949609</c:v>
                </c:pt>
                <c:pt idx="39">
                  <c:v>182.30694100423469</c:v>
                </c:pt>
                <c:pt idx="40">
                  <c:v>180.16441775842799</c:v>
                </c:pt>
                <c:pt idx="41">
                  <c:v>180.73587688923354</c:v>
                </c:pt>
                <c:pt idx="42">
                  <c:v>180.93898619024853</c:v>
                </c:pt>
                <c:pt idx="43">
                  <c:v>182.600853434356</c:v>
                </c:pt>
                <c:pt idx="44">
                  <c:v>183.82076838781862</c:v>
                </c:pt>
                <c:pt idx="45">
                  <c:v>182.65190012689709</c:v>
                </c:pt>
                <c:pt idx="46">
                  <c:v>183.36310981651997</c:v>
                </c:pt>
                <c:pt idx="47">
                  <c:v>184.91726745832312</c:v>
                </c:pt>
                <c:pt idx="48">
                  <c:v>186.7593360702283</c:v>
                </c:pt>
                <c:pt idx="49">
                  <c:v>187.95685183045984</c:v>
                </c:pt>
                <c:pt idx="50">
                  <c:v>188.49850171089253</c:v>
                </c:pt>
                <c:pt idx="51">
                  <c:v>188.02269902880494</c:v>
                </c:pt>
                <c:pt idx="52">
                  <c:v>187.33565264375778</c:v>
                </c:pt>
                <c:pt idx="53">
                  <c:v>189.23400032580037</c:v>
                </c:pt>
                <c:pt idx="54">
                  <c:v>188.81182778859565</c:v>
                </c:pt>
                <c:pt idx="55">
                  <c:v>189.67149994299655</c:v>
                </c:pt>
                <c:pt idx="56">
                  <c:v>188.96775655923511</c:v>
                </c:pt>
                <c:pt idx="57">
                  <c:v>182.03422110428255</c:v>
                </c:pt>
                <c:pt idx="58">
                  <c:v>184.55755718955385</c:v>
                </c:pt>
                <c:pt idx="59">
                  <c:v>186.63830678733032</c:v>
                </c:pt>
                <c:pt idx="60">
                  <c:v>189.38714594719627</c:v>
                </c:pt>
                <c:pt idx="61">
                  <c:v>193.83590498835383</c:v>
                </c:pt>
                <c:pt idx="62">
                  <c:v>200.11192726338152</c:v>
                </c:pt>
                <c:pt idx="63">
                  <c:v>206.47049333454413</c:v>
                </c:pt>
                <c:pt idx="64">
                  <c:v>213.5297151887232</c:v>
                </c:pt>
                <c:pt idx="65">
                  <c:v>221.07874550777365</c:v>
                </c:pt>
                <c:pt idx="66">
                  <c:v>222.89185843494255</c:v>
                </c:pt>
                <c:pt idx="67">
                  <c:v>223.24485042357048</c:v>
                </c:pt>
                <c:pt idx="68">
                  <c:v>223.70064189780402</c:v>
                </c:pt>
                <c:pt idx="69">
                  <c:v>224.06853569711473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CE-4800-BE0A-81D897AA6A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3681456"/>
        <c:axId val="1763696336"/>
      </c:lineChart>
      <c:catAx>
        <c:axId val="176368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3696336"/>
        <c:crosses val="autoZero"/>
        <c:auto val="1"/>
        <c:lblAlgn val="ctr"/>
        <c:lblOffset val="100"/>
        <c:noMultiLvlLbl val="0"/>
      </c:catAx>
      <c:valAx>
        <c:axId val="1763696336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3681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INFLATION ADJUSTED RETAIL SALES UP TO APRIL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Sheet1!$A$6:$A$75</c:f>
              <c:strCache>
                <c:ptCount val="70"/>
                <c:pt idx="0">
                  <c:v>2006-01-01</c:v>
                </c:pt>
                <c:pt idx="1">
                  <c:v>2006-04-01</c:v>
                </c:pt>
                <c:pt idx="2">
                  <c:v>2006-07-01</c:v>
                </c:pt>
                <c:pt idx="3">
                  <c:v>2006-10-01</c:v>
                </c:pt>
                <c:pt idx="4">
                  <c:v>2007-01-01</c:v>
                </c:pt>
                <c:pt idx="5">
                  <c:v>2007-04-01</c:v>
                </c:pt>
                <c:pt idx="6">
                  <c:v>2007-07-01</c:v>
                </c:pt>
                <c:pt idx="7">
                  <c:v>2007-10-01</c:v>
                </c:pt>
                <c:pt idx="8">
                  <c:v>2008-01-01</c:v>
                </c:pt>
                <c:pt idx="9">
                  <c:v>2008-04-01</c:v>
                </c:pt>
                <c:pt idx="10">
                  <c:v>2008-07-01</c:v>
                </c:pt>
                <c:pt idx="11">
                  <c:v>2008-10-01</c:v>
                </c:pt>
                <c:pt idx="12">
                  <c:v>2009-01-01</c:v>
                </c:pt>
                <c:pt idx="13">
                  <c:v>2009-04-01</c:v>
                </c:pt>
                <c:pt idx="14">
                  <c:v>2009-07-01</c:v>
                </c:pt>
                <c:pt idx="15">
                  <c:v>2009-10-01</c:v>
                </c:pt>
                <c:pt idx="16">
                  <c:v>2010-01-01</c:v>
                </c:pt>
                <c:pt idx="17">
                  <c:v>2010-04-01</c:v>
                </c:pt>
                <c:pt idx="18">
                  <c:v>2010-07-01</c:v>
                </c:pt>
                <c:pt idx="19">
                  <c:v>2010-10-01</c:v>
                </c:pt>
                <c:pt idx="20">
                  <c:v>2011-01-01</c:v>
                </c:pt>
                <c:pt idx="21">
                  <c:v>2011-04-01</c:v>
                </c:pt>
                <c:pt idx="22">
                  <c:v>2011-07-01</c:v>
                </c:pt>
                <c:pt idx="23">
                  <c:v>2011-10-01</c:v>
                </c:pt>
                <c:pt idx="24">
                  <c:v>2012-01-01</c:v>
                </c:pt>
                <c:pt idx="25">
                  <c:v>2012-04-01</c:v>
                </c:pt>
                <c:pt idx="26">
                  <c:v>2012-07-01</c:v>
                </c:pt>
                <c:pt idx="27">
                  <c:v>2012-10-01</c:v>
                </c:pt>
                <c:pt idx="28">
                  <c:v>2013-01-01</c:v>
                </c:pt>
                <c:pt idx="29">
                  <c:v>2013-04-01</c:v>
                </c:pt>
                <c:pt idx="30">
                  <c:v>2013-07-01</c:v>
                </c:pt>
                <c:pt idx="31">
                  <c:v>2013-10-01</c:v>
                </c:pt>
                <c:pt idx="32">
                  <c:v>2014-01-01</c:v>
                </c:pt>
                <c:pt idx="33">
                  <c:v>2014-04-01</c:v>
                </c:pt>
                <c:pt idx="34">
                  <c:v>2014-07-01</c:v>
                </c:pt>
                <c:pt idx="35">
                  <c:v>2014-10-01</c:v>
                </c:pt>
                <c:pt idx="36">
                  <c:v>2015-01-01</c:v>
                </c:pt>
                <c:pt idx="37">
                  <c:v>2015-04-01</c:v>
                </c:pt>
                <c:pt idx="38">
                  <c:v>2015-07-01</c:v>
                </c:pt>
                <c:pt idx="39">
                  <c:v>2015-10-01</c:v>
                </c:pt>
                <c:pt idx="40">
                  <c:v>2016-01-01</c:v>
                </c:pt>
                <c:pt idx="41">
                  <c:v>2016-04-01</c:v>
                </c:pt>
                <c:pt idx="42">
                  <c:v>2016-07-01</c:v>
                </c:pt>
                <c:pt idx="43">
                  <c:v>2016-10-01</c:v>
                </c:pt>
                <c:pt idx="44">
                  <c:v>2017-01-01</c:v>
                </c:pt>
                <c:pt idx="45">
                  <c:v>2017-04-01</c:v>
                </c:pt>
                <c:pt idx="46">
                  <c:v>2017-07-01</c:v>
                </c:pt>
                <c:pt idx="47">
                  <c:v>2017-10-01</c:v>
                </c:pt>
                <c:pt idx="48">
                  <c:v>2018-01-01</c:v>
                </c:pt>
                <c:pt idx="49">
                  <c:v>2018-04-01</c:v>
                </c:pt>
                <c:pt idx="50">
                  <c:v>2018-07-01</c:v>
                </c:pt>
                <c:pt idx="51">
                  <c:v>2018-10-01</c:v>
                </c:pt>
                <c:pt idx="52">
                  <c:v>2019-01-01</c:v>
                </c:pt>
                <c:pt idx="53">
                  <c:v>2019-04-01</c:v>
                </c:pt>
                <c:pt idx="54">
                  <c:v>2019-07-01</c:v>
                </c:pt>
                <c:pt idx="55">
                  <c:v>2019-10-01</c:v>
                </c:pt>
                <c:pt idx="56">
                  <c:v>2020-01-01</c:v>
                </c:pt>
                <c:pt idx="57">
                  <c:v>2020-04-01</c:v>
                </c:pt>
                <c:pt idx="58">
                  <c:v>2020-07-01</c:v>
                </c:pt>
                <c:pt idx="59">
                  <c:v>2020-10-01</c:v>
                </c:pt>
                <c:pt idx="60">
                  <c:v>2021-01-01</c:v>
                </c:pt>
                <c:pt idx="61">
                  <c:v>2021-04-01</c:v>
                </c:pt>
                <c:pt idx="62">
                  <c:v>2021-07-01</c:v>
                </c:pt>
                <c:pt idx="63">
                  <c:v>2021-10-01</c:v>
                </c:pt>
                <c:pt idx="64">
                  <c:v>2022-01-01</c:v>
                </c:pt>
                <c:pt idx="65">
                  <c:v>2022-04-01</c:v>
                </c:pt>
                <c:pt idx="66">
                  <c:v>2022-07-01</c:v>
                </c:pt>
                <c:pt idx="67">
                  <c:v>2022-10-01</c:v>
                </c:pt>
                <c:pt idx="68">
                  <c:v>2023-01-01</c:v>
                </c:pt>
                <c:pt idx="69">
                  <c:v>April</c:v>
                </c:pt>
              </c:strCache>
            </c:strRef>
          </c:cat>
          <c:val>
            <c:numRef>
              <c:f>Sheet1!$J$6:$J$75</c:f>
              <c:numCache>
                <c:formatCode>0.0</c:formatCode>
                <c:ptCount val="70"/>
                <c:pt idx="0">
                  <c:v>3853.5450945125995</c:v>
                </c:pt>
                <c:pt idx="1">
                  <c:v>3822.909219431262</c:v>
                </c:pt>
                <c:pt idx="2">
                  <c:v>3808.637461674944</c:v>
                </c:pt>
                <c:pt idx="3">
                  <c:v>3882.3776320524994</c:v>
                </c:pt>
                <c:pt idx="4">
                  <c:v>3889.7586215084798</c:v>
                </c:pt>
                <c:pt idx="5">
                  <c:v>3862.540513515085</c:v>
                </c:pt>
                <c:pt idx="6">
                  <c:v>3866.5123833980147</c:v>
                </c:pt>
                <c:pt idx="7">
                  <c:v>3844.8215966872199</c:v>
                </c:pt>
                <c:pt idx="8">
                  <c:v>3755.2348154748302</c:v>
                </c:pt>
                <c:pt idx="9">
                  <c:v>3695.2874697517454</c:v>
                </c:pt>
                <c:pt idx="10">
                  <c:v>3570.0187302416134</c:v>
                </c:pt>
                <c:pt idx="11">
                  <c:v>3421.6150932764094</c:v>
                </c:pt>
                <c:pt idx="12">
                  <c:v>3412.3080253648764</c:v>
                </c:pt>
                <c:pt idx="13">
                  <c:v>3394.1677185659241</c:v>
                </c:pt>
                <c:pt idx="14">
                  <c:v>3410.7918700992345</c:v>
                </c:pt>
                <c:pt idx="15">
                  <c:v>3384.7470183417686</c:v>
                </c:pt>
                <c:pt idx="16">
                  <c:v>3416.7720065952194</c:v>
                </c:pt>
                <c:pt idx="17">
                  <c:v>3497.4162011331459</c:v>
                </c:pt>
                <c:pt idx="18">
                  <c:v>3500.5138736962604</c:v>
                </c:pt>
                <c:pt idx="19">
                  <c:v>3549.2349843641882</c:v>
                </c:pt>
                <c:pt idx="20">
                  <c:v>3569.5161984406946</c:v>
                </c:pt>
                <c:pt idx="21">
                  <c:v>3542.1446038391473</c:v>
                </c:pt>
                <c:pt idx="22">
                  <c:v>3549.3946796566693</c:v>
                </c:pt>
                <c:pt idx="23">
                  <c:v>3602.907053324835</c:v>
                </c:pt>
                <c:pt idx="24">
                  <c:v>3656.1027323779035</c:v>
                </c:pt>
                <c:pt idx="25">
                  <c:v>3636.4323414035525</c:v>
                </c:pt>
                <c:pt idx="26">
                  <c:v>3659.495812929847</c:v>
                </c:pt>
                <c:pt idx="27">
                  <c:v>3691.7079817059325</c:v>
                </c:pt>
                <c:pt idx="28">
                  <c:v>3762.9305441638498</c:v>
                </c:pt>
                <c:pt idx="29">
                  <c:v>3783.1364219089282</c:v>
                </c:pt>
                <c:pt idx="30">
                  <c:v>3804.2741707637801</c:v>
                </c:pt>
                <c:pt idx="31">
                  <c:v>3823.793532132654</c:v>
                </c:pt>
                <c:pt idx="32">
                  <c:v>3840.8309222948119</c:v>
                </c:pt>
                <c:pt idx="33">
                  <c:v>3923.0246925730044</c:v>
                </c:pt>
                <c:pt idx="34">
                  <c:v>3952.4089966323158</c:v>
                </c:pt>
                <c:pt idx="35">
                  <c:v>4000.9058621218101</c:v>
                </c:pt>
                <c:pt idx="36">
                  <c:v>4074.4304320684555</c:v>
                </c:pt>
                <c:pt idx="37">
                  <c:v>4120.4263788524468</c:v>
                </c:pt>
                <c:pt idx="38">
                  <c:v>4155.0615725936859</c:v>
                </c:pt>
                <c:pt idx="39">
                  <c:v>4168.5230755001676</c:v>
                </c:pt>
                <c:pt idx="40">
                  <c:v>4224.2782890707504</c:v>
                </c:pt>
                <c:pt idx="41">
                  <c:v>4259.0706961394399</c:v>
                </c:pt>
                <c:pt idx="42">
                  <c:v>4294.048622462511</c:v>
                </c:pt>
                <c:pt idx="43">
                  <c:v>4297.0506996128343</c:v>
                </c:pt>
                <c:pt idx="44">
                  <c:v>4339.9715624998271</c:v>
                </c:pt>
                <c:pt idx="45">
                  <c:v>4370.5454290121843</c:v>
                </c:pt>
                <c:pt idx="46">
                  <c:v>4397.3166282291995</c:v>
                </c:pt>
                <c:pt idx="47">
                  <c:v>4470.2248197903155</c:v>
                </c:pt>
                <c:pt idx="48">
                  <c:v>4448.4048587942943</c:v>
                </c:pt>
                <c:pt idx="49">
                  <c:v>4469.2914380036773</c:v>
                </c:pt>
                <c:pt idx="50">
                  <c:v>4477.220795602917</c:v>
                </c:pt>
                <c:pt idx="51">
                  <c:v>4509.2184623416788</c:v>
                </c:pt>
                <c:pt idx="52">
                  <c:v>4522.2085932089058</c:v>
                </c:pt>
                <c:pt idx="53">
                  <c:v>4545.8279955978724</c:v>
                </c:pt>
                <c:pt idx="54">
                  <c:v>4611.8671822560227</c:v>
                </c:pt>
                <c:pt idx="55">
                  <c:v>4615.6174926813264</c:v>
                </c:pt>
                <c:pt idx="56">
                  <c:v>4549.4614978429518</c:v>
                </c:pt>
                <c:pt idx="57">
                  <c:v>4559.1923692444389</c:v>
                </c:pt>
                <c:pt idx="58">
                  <c:v>5051.1532802882448</c:v>
                </c:pt>
                <c:pt idx="59">
                  <c:v>5058.5623179479589</c:v>
                </c:pt>
                <c:pt idx="60">
                  <c:v>5269.4909383039594</c:v>
                </c:pt>
                <c:pt idx="61">
                  <c:v>5437.2934377834881</c:v>
                </c:pt>
                <c:pt idx="62">
                  <c:v>5207.1263319978889</c:v>
                </c:pt>
                <c:pt idx="63">
                  <c:v>5213.6285016562215</c:v>
                </c:pt>
                <c:pt idx="64">
                  <c:v>5216.5711072836484</c:v>
                </c:pt>
                <c:pt idx="65">
                  <c:v>5170.1134542570016</c:v>
                </c:pt>
                <c:pt idx="66">
                  <c:v>5132.3397042512297</c:v>
                </c:pt>
                <c:pt idx="67">
                  <c:v>5114.8729318212308</c:v>
                </c:pt>
                <c:pt idx="68">
                  <c:v>5147.8686293895025</c:v>
                </c:pt>
                <c:pt idx="69">
                  <c:v>5125.7477826003806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70-468A-A1B2-A2AFCD025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3699696"/>
        <c:axId val="1763700176"/>
      </c:lineChart>
      <c:catAx>
        <c:axId val="1763699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3700176"/>
        <c:crosses val="autoZero"/>
        <c:auto val="1"/>
        <c:lblAlgn val="ctr"/>
        <c:lblOffset val="100"/>
        <c:noMultiLvlLbl val="0"/>
      </c:catAx>
      <c:valAx>
        <c:axId val="176370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3699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187324</xdr:colOff>
      <xdr:row>78</xdr:row>
      <xdr:rowOff>107950</xdr:rowOff>
    </xdr:from>
    <xdr:to>
      <xdr:col>5</xdr:col>
      <xdr:colOff>101600</xdr:colOff>
      <xdr:row>93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8EEFA69-5A9A-F982-3BBA-C1EA873510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288925</xdr:colOff>
      <xdr:row>78</xdr:row>
      <xdr:rowOff>38100</xdr:rowOff>
    </xdr:from>
    <xdr:to>
      <xdr:col>9</xdr:col>
      <xdr:colOff>762001</xdr:colOff>
      <xdr:row>93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F11D5C5-3542-A1AE-8AFE-A0206A021E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5BFCE-EB66-448D-A59E-788B849CE5F8}">
  <dimension ref="A1:L76"/>
  <sheetViews>
    <sheetView tabSelected="1" topLeftCell="C69" workbookViewId="0">
      <selection activeCell="B8" sqref="B8"/>
    </sheetView>
  </sheetViews>
  <sheetFormatPr defaultRowHeight="14.5" x14ac:dyDescent="0.35"/>
  <cols>
    <col min="1" max="1" width="14.6328125" customWidth="1"/>
    <col min="2" max="10" width="18.6328125" customWidth="1"/>
    <col min="11" max="11" width="13.6328125" customWidth="1"/>
  </cols>
  <sheetData>
    <row r="1" spans="1:11" s="8" customFormat="1" ht="15.5" x14ac:dyDescent="0.35">
      <c r="A1" s="8" t="s">
        <v>17</v>
      </c>
    </row>
    <row r="2" spans="1:11" x14ac:dyDescent="0.35">
      <c r="E2" t="s">
        <v>22</v>
      </c>
      <c r="F2" t="s">
        <v>22</v>
      </c>
    </row>
    <row r="3" spans="1:11" x14ac:dyDescent="0.35">
      <c r="B3" t="s">
        <v>2</v>
      </c>
      <c r="C3" t="s">
        <v>3</v>
      </c>
      <c r="E3" t="s">
        <v>20</v>
      </c>
      <c r="F3" t="s">
        <v>20</v>
      </c>
      <c r="G3" t="s">
        <v>8</v>
      </c>
      <c r="I3" t="s">
        <v>11</v>
      </c>
      <c r="K3" t="s">
        <v>14</v>
      </c>
    </row>
    <row r="4" spans="1:11" x14ac:dyDescent="0.35">
      <c r="B4" t="s">
        <v>0</v>
      </c>
      <c r="C4" t="s">
        <v>0</v>
      </c>
      <c r="D4" t="s">
        <v>4</v>
      </c>
      <c r="E4" t="s">
        <v>5</v>
      </c>
      <c r="F4" t="s">
        <v>9</v>
      </c>
      <c r="G4" t="s">
        <v>18</v>
      </c>
      <c r="H4" t="s">
        <v>19</v>
      </c>
      <c r="I4" t="s">
        <v>13</v>
      </c>
      <c r="J4" t="s">
        <v>13</v>
      </c>
    </row>
    <row r="5" spans="1:11" x14ac:dyDescent="0.35">
      <c r="B5" t="s">
        <v>1</v>
      </c>
      <c r="C5" t="s">
        <v>21</v>
      </c>
      <c r="E5" t="s">
        <v>6</v>
      </c>
      <c r="F5" t="s">
        <v>7</v>
      </c>
      <c r="I5" t="s">
        <v>12</v>
      </c>
      <c r="J5" t="s">
        <v>16</v>
      </c>
    </row>
    <row r="6" spans="1:11" x14ac:dyDescent="0.35">
      <c r="A6" s="4">
        <v>38718</v>
      </c>
      <c r="B6" s="1">
        <v>0.35128898265972175</v>
      </c>
      <c r="C6" s="2">
        <f t="shared" ref="C6:C69" si="0">100%-B6</f>
        <v>0.64871101734027825</v>
      </c>
      <c r="D6" s="3">
        <f t="shared" ref="D6:D37" si="1">C6/B6</f>
        <v>1.8466591591591592</v>
      </c>
      <c r="E6" s="5">
        <v>114.9</v>
      </c>
      <c r="F6" s="5">
        <v>184.5</v>
      </c>
      <c r="G6" s="5">
        <f t="shared" ref="G6:G37" si="2">(E6*B6)+(F6*C6)</f>
        <v>160.05028680688338</v>
      </c>
      <c r="H6" s="6">
        <f>G6*100/160.05</f>
        <v>100.00017919830263</v>
      </c>
      <c r="I6" s="6">
        <v>3853.5520000000001</v>
      </c>
      <c r="J6" s="6">
        <f>(I6*100)/H6</f>
        <v>3853.5450945125995</v>
      </c>
    </row>
    <row r="7" spans="1:11" x14ac:dyDescent="0.35">
      <c r="A7" s="4">
        <v>38808</v>
      </c>
      <c r="B7" s="1">
        <v>0.34961420087563394</v>
      </c>
      <c r="C7" s="2">
        <f t="shared" si="0"/>
        <v>0.650385799124366</v>
      </c>
      <c r="D7" s="3">
        <f t="shared" si="1"/>
        <v>1.8602957130901088</v>
      </c>
      <c r="E7" s="5">
        <v>114.76666666666667</v>
      </c>
      <c r="F7" s="5">
        <v>187.43333333333334</v>
      </c>
      <c r="G7" s="5">
        <f t="shared" si="2"/>
        <v>162.02803473637061</v>
      </c>
      <c r="H7" s="6">
        <f t="shared" ref="H7:H70" si="3">G7*100/160.05</f>
        <v>101.23588549601412</v>
      </c>
      <c r="I7" s="6">
        <v>3870.1559999999999</v>
      </c>
      <c r="J7" s="6">
        <f t="shared" ref="J7:J70" si="4">(I7*100)/H7</f>
        <v>3822.909219431262</v>
      </c>
    </row>
    <row r="8" spans="1:11" x14ac:dyDescent="0.35">
      <c r="A8" s="4">
        <v>38899</v>
      </c>
      <c r="B8" s="1">
        <v>0.34995402937843445</v>
      </c>
      <c r="C8" s="2">
        <f t="shared" si="0"/>
        <v>0.65004597062156555</v>
      </c>
      <c r="D8" s="3">
        <f t="shared" si="1"/>
        <v>1.8575181768192093</v>
      </c>
      <c r="E8" s="5">
        <v>114.5</v>
      </c>
      <c r="F8" s="5">
        <v>189.9</v>
      </c>
      <c r="G8" s="5">
        <f t="shared" si="2"/>
        <v>163.51346618486605</v>
      </c>
      <c r="H8" s="6">
        <f t="shared" si="3"/>
        <v>102.1639901186292</v>
      </c>
      <c r="I8" s="6">
        <v>3891.056</v>
      </c>
      <c r="J8" s="6">
        <f t="shared" si="4"/>
        <v>3808.637461674944</v>
      </c>
    </row>
    <row r="9" spans="1:11" x14ac:dyDescent="0.35">
      <c r="A9" s="4">
        <v>38991</v>
      </c>
      <c r="B9" s="1">
        <v>0.34603390118166194</v>
      </c>
      <c r="C9" s="2">
        <f t="shared" si="0"/>
        <v>0.653966098818338</v>
      </c>
      <c r="D9" s="3">
        <f t="shared" si="1"/>
        <v>1.8898902581080252</v>
      </c>
      <c r="E9" s="5">
        <v>113.66666666666667</v>
      </c>
      <c r="F9" s="5">
        <v>185.16666666666666</v>
      </c>
      <c r="G9" s="5">
        <f t="shared" si="2"/>
        <v>160.42524273217782</v>
      </c>
      <c r="H9" s="6">
        <f t="shared" si="3"/>
        <v>100.23445344091085</v>
      </c>
      <c r="I9" s="6">
        <v>3891.48</v>
      </c>
      <c r="J9" s="6">
        <f t="shared" si="4"/>
        <v>3882.3776320524994</v>
      </c>
    </row>
    <row r="10" spans="1:11" x14ac:dyDescent="0.35">
      <c r="A10" s="4">
        <v>39083</v>
      </c>
      <c r="B10" s="1">
        <v>0.34559814460776628</v>
      </c>
      <c r="C10" s="2">
        <f t="shared" si="0"/>
        <v>0.65440185539223372</v>
      </c>
      <c r="D10" s="3">
        <f t="shared" si="1"/>
        <v>1.8935340527795415</v>
      </c>
      <c r="E10" s="5">
        <v>112.99566666666666</v>
      </c>
      <c r="F10" s="5">
        <v>188.23833333333334</v>
      </c>
      <c r="G10" s="5">
        <f t="shared" si="2"/>
        <v>162.23460733799271</v>
      </c>
      <c r="H10" s="6">
        <f t="shared" si="3"/>
        <v>101.36495303842094</v>
      </c>
      <c r="I10" s="6">
        <v>3942.8519999999999</v>
      </c>
      <c r="J10" s="6">
        <f t="shared" si="4"/>
        <v>3889.7586215084798</v>
      </c>
    </row>
    <row r="11" spans="1:11" x14ac:dyDescent="0.35">
      <c r="A11" s="4">
        <v>39173</v>
      </c>
      <c r="B11" s="1">
        <v>0.34630683872834161</v>
      </c>
      <c r="C11" s="2">
        <f t="shared" si="0"/>
        <v>0.65369316127165833</v>
      </c>
      <c r="D11" s="3">
        <f t="shared" si="1"/>
        <v>1.8876126260516737</v>
      </c>
      <c r="E11" s="5">
        <v>112.568</v>
      </c>
      <c r="F11" s="5">
        <v>192.60900000000001</v>
      </c>
      <c r="G11" s="5">
        <f t="shared" si="2"/>
        <v>164.8902543213448</v>
      </c>
      <c r="H11" s="6">
        <f t="shared" si="3"/>
        <v>103.02421388400174</v>
      </c>
      <c r="I11" s="6">
        <v>3979.3519999999999</v>
      </c>
      <c r="J11" s="6">
        <f t="shared" si="4"/>
        <v>3862.540513515085</v>
      </c>
    </row>
    <row r="12" spans="1:11" x14ac:dyDescent="0.35">
      <c r="A12" s="4">
        <v>39264</v>
      </c>
      <c r="B12" s="1">
        <v>0.34495427824951014</v>
      </c>
      <c r="C12" s="2">
        <f t="shared" si="0"/>
        <v>0.65504572175048992</v>
      </c>
      <c r="D12" s="3">
        <f t="shared" si="1"/>
        <v>1.8989349112426035</v>
      </c>
      <c r="E12" s="5">
        <v>112.10833333333333</v>
      </c>
      <c r="F12" s="5">
        <v>194.22566666666665</v>
      </c>
      <c r="G12" s="5">
        <f t="shared" si="2"/>
        <v>165.89894121489223</v>
      </c>
      <c r="H12" s="6">
        <f t="shared" si="3"/>
        <v>103.65444624485612</v>
      </c>
      <c r="I12" s="6">
        <v>4007.8119999999999</v>
      </c>
      <c r="J12" s="6">
        <f t="shared" si="4"/>
        <v>3866.5123833980147</v>
      </c>
    </row>
    <row r="13" spans="1:11" x14ac:dyDescent="0.35">
      <c r="A13" s="4">
        <v>39356</v>
      </c>
      <c r="B13" s="1">
        <v>0.34498998701834538</v>
      </c>
      <c r="C13" s="2">
        <f t="shared" si="0"/>
        <v>0.65501001298165462</v>
      </c>
      <c r="D13" s="3">
        <f t="shared" si="1"/>
        <v>1.8986348521089786</v>
      </c>
      <c r="E13" s="5">
        <v>112.19199999999999</v>
      </c>
      <c r="F13" s="5">
        <v>198.89400000000001</v>
      </c>
      <c r="G13" s="5">
        <f t="shared" si="2"/>
        <v>168.98267814553543</v>
      </c>
      <c r="H13" s="6">
        <f t="shared" si="3"/>
        <v>105.58117972229641</v>
      </c>
      <c r="I13" s="6">
        <v>4059.4079999999999</v>
      </c>
      <c r="J13" s="6">
        <f t="shared" si="4"/>
        <v>3844.8215966872199</v>
      </c>
    </row>
    <row r="14" spans="1:11" x14ac:dyDescent="0.35">
      <c r="A14" s="4">
        <v>39448</v>
      </c>
      <c r="B14" s="1">
        <v>0.34049018431889971</v>
      </c>
      <c r="C14" s="2">
        <f t="shared" si="0"/>
        <v>0.65950981568110034</v>
      </c>
      <c r="D14" s="3">
        <f t="shared" si="1"/>
        <v>1.9369422263973695</v>
      </c>
      <c r="E14" s="5">
        <v>112.02966666666667</v>
      </c>
      <c r="F14" s="5">
        <v>202.518</v>
      </c>
      <c r="G14" s="5">
        <f t="shared" si="2"/>
        <v>171.70761070462331</v>
      </c>
      <c r="H14" s="6">
        <f t="shared" si="3"/>
        <v>107.28373052460061</v>
      </c>
      <c r="I14" s="6">
        <v>4028.7559999999999</v>
      </c>
      <c r="J14" s="6">
        <f t="shared" si="4"/>
        <v>3755.2348154748302</v>
      </c>
    </row>
    <row r="15" spans="1:11" x14ac:dyDescent="0.35">
      <c r="A15" s="4">
        <v>39539</v>
      </c>
      <c r="B15" s="1">
        <v>0.33993425404002015</v>
      </c>
      <c r="C15" s="2">
        <f t="shared" si="0"/>
        <v>0.66006574595997991</v>
      </c>
      <c r="D15" s="3">
        <f t="shared" si="1"/>
        <v>1.9417453172644112</v>
      </c>
      <c r="E15" s="5">
        <v>111.30866666666667</v>
      </c>
      <c r="F15" s="5">
        <v>208.06</v>
      </c>
      <c r="G15" s="5">
        <f t="shared" si="2"/>
        <v>175.17090767595602</v>
      </c>
      <c r="H15" s="6">
        <f t="shared" si="3"/>
        <v>109.44761491781068</v>
      </c>
      <c r="I15" s="6">
        <v>4044.404</v>
      </c>
      <c r="J15" s="6">
        <f t="shared" si="4"/>
        <v>3695.2874697517454</v>
      </c>
    </row>
    <row r="16" spans="1:11" x14ac:dyDescent="0.35">
      <c r="A16" s="4">
        <v>39630</v>
      </c>
      <c r="B16" s="1">
        <v>0.33742162199407427</v>
      </c>
      <c r="C16" s="2">
        <f t="shared" si="0"/>
        <v>0.66257837800592578</v>
      </c>
      <c r="D16" s="3">
        <f t="shared" si="1"/>
        <v>1.9636512150296102</v>
      </c>
      <c r="E16" s="5">
        <v>110.68966666666667</v>
      </c>
      <c r="F16" s="5">
        <v>214.053</v>
      </c>
      <c r="G16" s="5">
        <f t="shared" si="2"/>
        <v>179.17597641195252</v>
      </c>
      <c r="H16" s="6">
        <f t="shared" si="3"/>
        <v>111.95000088219463</v>
      </c>
      <c r="I16" s="6">
        <v>3996.636</v>
      </c>
      <c r="J16" s="6">
        <f t="shared" si="4"/>
        <v>3570.0187302416134</v>
      </c>
    </row>
    <row r="17" spans="1:10" x14ac:dyDescent="0.35">
      <c r="A17" s="4">
        <v>39722</v>
      </c>
      <c r="B17" s="1">
        <v>0.32049379725242005</v>
      </c>
      <c r="C17" s="2">
        <f t="shared" si="0"/>
        <v>0.67950620274758</v>
      </c>
      <c r="D17" s="3">
        <f t="shared" si="1"/>
        <v>2.1201851910176055</v>
      </c>
      <c r="E17" s="5">
        <v>109.452</v>
      </c>
      <c r="F17" s="5">
        <v>198.99966666666666</v>
      </c>
      <c r="G17" s="5">
        <f t="shared" si="2"/>
        <v>170.3001949415727</v>
      </c>
      <c r="H17" s="6">
        <f t="shared" si="3"/>
        <v>106.40437047271021</v>
      </c>
      <c r="I17" s="6">
        <v>3640.748</v>
      </c>
      <c r="J17" s="6">
        <f t="shared" si="4"/>
        <v>3421.6150932764094</v>
      </c>
    </row>
    <row r="18" spans="1:10" x14ac:dyDescent="0.35">
      <c r="A18" s="4">
        <v>39814</v>
      </c>
      <c r="B18" s="1">
        <v>0.31788079470198677</v>
      </c>
      <c r="C18" s="2">
        <f t="shared" si="0"/>
        <v>0.68211920529801318</v>
      </c>
      <c r="D18" s="3">
        <f t="shared" si="1"/>
        <v>2.145833333333333</v>
      </c>
      <c r="E18" s="5">
        <v>109.17</v>
      </c>
      <c r="F18" s="5">
        <v>193.53266666666667</v>
      </c>
      <c r="G18" s="5">
        <f t="shared" si="2"/>
        <v>166.71539514348785</v>
      </c>
      <c r="H18" s="6">
        <f t="shared" si="3"/>
        <v>104.16457053638727</v>
      </c>
      <c r="I18" s="6">
        <v>3554.4160000000002</v>
      </c>
      <c r="J18" s="6">
        <f t="shared" si="4"/>
        <v>3412.3080253648764</v>
      </c>
    </row>
    <row r="19" spans="1:10" x14ac:dyDescent="0.35">
      <c r="A19" s="4">
        <v>39904</v>
      </c>
      <c r="B19" s="1">
        <v>0.31966753352710214</v>
      </c>
      <c r="C19" s="2">
        <f t="shared" si="0"/>
        <v>0.6803324664728978</v>
      </c>
      <c r="D19" s="3">
        <f t="shared" si="1"/>
        <v>2.1282501196363053</v>
      </c>
      <c r="E19" s="5">
        <v>109.679</v>
      </c>
      <c r="F19" s="5">
        <v>195.845</v>
      </c>
      <c r="G19" s="5">
        <f t="shared" si="2"/>
        <v>168.3005273061037</v>
      </c>
      <c r="H19" s="6">
        <f t="shared" si="3"/>
        <v>105.15496863861523</v>
      </c>
      <c r="I19" s="6">
        <v>3569.136</v>
      </c>
      <c r="J19" s="6">
        <f t="shared" si="4"/>
        <v>3394.1677185659241</v>
      </c>
    </row>
    <row r="20" spans="1:10" x14ac:dyDescent="0.35">
      <c r="A20" s="4">
        <v>39995</v>
      </c>
      <c r="B20" s="1">
        <v>0.32481839950097591</v>
      </c>
      <c r="C20" s="2">
        <f t="shared" si="0"/>
        <v>0.67518160049902409</v>
      </c>
      <c r="D20" s="3">
        <f t="shared" si="1"/>
        <v>2.0786433328170979</v>
      </c>
      <c r="E20" s="5">
        <v>109.48</v>
      </c>
      <c r="F20" s="5">
        <v>201.10266666666666</v>
      </c>
      <c r="G20" s="5">
        <f t="shared" si="2"/>
        <v>171.34193872198858</v>
      </c>
      <c r="H20" s="6">
        <f t="shared" si="3"/>
        <v>107.05525693345116</v>
      </c>
      <c r="I20" s="6">
        <v>3651.4319999999998</v>
      </c>
      <c r="J20" s="6">
        <f t="shared" si="4"/>
        <v>3410.7918700992345</v>
      </c>
    </row>
    <row r="21" spans="1:10" x14ac:dyDescent="0.35">
      <c r="A21" s="4">
        <v>40087</v>
      </c>
      <c r="B21" s="1">
        <v>0.32354822588705645</v>
      </c>
      <c r="C21" s="2">
        <f t="shared" si="0"/>
        <v>0.67645177411294355</v>
      </c>
      <c r="D21" s="3">
        <f t="shared" si="1"/>
        <v>2.090729356522814</v>
      </c>
      <c r="E21" s="5">
        <v>111.10666666666667</v>
      </c>
      <c r="F21" s="5">
        <v>203.88666666666666</v>
      </c>
      <c r="G21" s="5">
        <f t="shared" si="2"/>
        <v>173.86786226886557</v>
      </c>
      <c r="H21" s="6">
        <f t="shared" si="3"/>
        <v>108.6334659599285</v>
      </c>
      <c r="I21" s="6">
        <v>3676.9679999999998</v>
      </c>
      <c r="J21" s="6">
        <f t="shared" si="4"/>
        <v>3384.7470183417686</v>
      </c>
    </row>
    <row r="22" spans="1:10" x14ac:dyDescent="0.35">
      <c r="A22" s="4">
        <v>40179</v>
      </c>
      <c r="B22" s="1">
        <v>0.32332851571007148</v>
      </c>
      <c r="C22" s="2">
        <f t="shared" si="0"/>
        <v>0.67667148428992852</v>
      </c>
      <c r="D22" s="3">
        <f t="shared" si="1"/>
        <v>2.092829587900312</v>
      </c>
      <c r="E22" s="5">
        <v>111.80933333333333</v>
      </c>
      <c r="F22" s="5">
        <v>204.798</v>
      </c>
      <c r="G22" s="5">
        <f t="shared" si="2"/>
        <v>174.73211242880808</v>
      </c>
      <c r="H22" s="6">
        <f t="shared" si="3"/>
        <v>109.17345356376636</v>
      </c>
      <c r="I22" s="6">
        <v>3730.2080000000001</v>
      </c>
      <c r="J22" s="6">
        <f t="shared" si="4"/>
        <v>3416.7720065952194</v>
      </c>
    </row>
    <row r="23" spans="1:10" x14ac:dyDescent="0.35">
      <c r="A23" s="4">
        <v>40269</v>
      </c>
      <c r="B23" s="1">
        <v>0.32241063469205822</v>
      </c>
      <c r="C23" s="2">
        <f t="shared" si="0"/>
        <v>0.67758936530794178</v>
      </c>
      <c r="D23" s="3">
        <f t="shared" si="1"/>
        <v>2.1016346621293152</v>
      </c>
      <c r="E23" s="5">
        <v>111.19733333333333</v>
      </c>
      <c r="F23" s="5">
        <v>203.40866666666668</v>
      </c>
      <c r="G23" s="5">
        <f t="shared" si="2"/>
        <v>173.67875216086571</v>
      </c>
      <c r="H23" s="6">
        <f t="shared" si="3"/>
        <v>108.51530906645779</v>
      </c>
      <c r="I23" s="6">
        <v>3795.232</v>
      </c>
      <c r="J23" s="6">
        <f t="shared" si="4"/>
        <v>3497.4162011331459</v>
      </c>
    </row>
    <row r="24" spans="1:10" x14ac:dyDescent="0.35">
      <c r="A24" s="4">
        <v>40360</v>
      </c>
      <c r="B24" s="1">
        <v>0.32182937247592419</v>
      </c>
      <c r="C24" s="2">
        <f t="shared" si="0"/>
        <v>0.67817062752407575</v>
      </c>
      <c r="D24" s="3">
        <f t="shared" si="1"/>
        <v>2.1072365841151095</v>
      </c>
      <c r="E24" s="5">
        <v>111.20233333333333</v>
      </c>
      <c r="F24" s="5">
        <v>204.14266666666666</v>
      </c>
      <c r="G24" s="5">
        <f t="shared" si="2"/>
        <v>174.23173751229677</v>
      </c>
      <c r="H24" s="6">
        <f t="shared" si="3"/>
        <v>108.86081693989176</v>
      </c>
      <c r="I24" s="6">
        <v>3810.6880000000001</v>
      </c>
      <c r="J24" s="6">
        <f t="shared" si="4"/>
        <v>3500.5138736962604</v>
      </c>
    </row>
    <row r="25" spans="1:10" x14ac:dyDescent="0.35">
      <c r="A25" s="4">
        <v>40452</v>
      </c>
      <c r="B25" s="1">
        <v>0.32585831663518788</v>
      </c>
      <c r="C25" s="2">
        <f t="shared" si="0"/>
        <v>0.67414168336481217</v>
      </c>
      <c r="D25" s="3">
        <f t="shared" si="1"/>
        <v>2.0688184064964106</v>
      </c>
      <c r="E25" s="5">
        <v>111.08</v>
      </c>
      <c r="F25" s="5">
        <v>208.81633333333335</v>
      </c>
      <c r="G25" s="5">
        <f t="shared" si="2"/>
        <v>176.96813627923777</v>
      </c>
      <c r="H25" s="6">
        <f t="shared" si="3"/>
        <v>110.57053188331007</v>
      </c>
      <c r="I25" s="6">
        <v>3924.4079999999999</v>
      </c>
      <c r="J25" s="6">
        <f t="shared" si="4"/>
        <v>3549.2349843641882</v>
      </c>
    </row>
    <row r="26" spans="1:10" x14ac:dyDescent="0.35">
      <c r="A26" s="4">
        <v>40544</v>
      </c>
      <c r="B26" s="1">
        <v>0.32855979238885413</v>
      </c>
      <c r="C26" s="2">
        <f t="shared" si="0"/>
        <v>0.67144020761114587</v>
      </c>
      <c r="D26" s="3">
        <f t="shared" si="1"/>
        <v>2.0435860478524073</v>
      </c>
      <c r="E26" s="5">
        <v>111.42</v>
      </c>
      <c r="F26" s="5">
        <v>213.81166666666667</v>
      </c>
      <c r="G26" s="5">
        <f t="shared" si="2"/>
        <v>180.16988192431791</v>
      </c>
      <c r="H26" s="6">
        <f t="shared" si="3"/>
        <v>112.57099776589683</v>
      </c>
      <c r="I26" s="6">
        <v>4018.24</v>
      </c>
      <c r="J26" s="6">
        <f t="shared" si="4"/>
        <v>3569.5161984406946</v>
      </c>
    </row>
    <row r="27" spans="1:10" x14ac:dyDescent="0.35">
      <c r="A27" s="4">
        <v>40634</v>
      </c>
      <c r="B27" s="1">
        <v>0.32928885973952965</v>
      </c>
      <c r="C27" s="2">
        <f t="shared" si="0"/>
        <v>0.67071114026047041</v>
      </c>
      <c r="D27" s="3">
        <f t="shared" si="1"/>
        <v>2.036847346706502</v>
      </c>
      <c r="E27" s="5">
        <v>112.532</v>
      </c>
      <c r="F27" s="5">
        <v>219.71100000000001</v>
      </c>
      <c r="G27" s="5">
        <f t="shared" si="2"/>
        <v>184.418149301977</v>
      </c>
      <c r="H27" s="6">
        <f t="shared" si="3"/>
        <v>115.22533539642423</v>
      </c>
      <c r="I27" s="6">
        <v>4081.4479999999999</v>
      </c>
      <c r="J27" s="6">
        <f t="shared" si="4"/>
        <v>3542.1446038391473</v>
      </c>
    </row>
    <row r="28" spans="1:10" x14ac:dyDescent="0.35">
      <c r="A28" s="4">
        <v>40725</v>
      </c>
      <c r="B28" s="1">
        <v>0.32801487680148772</v>
      </c>
      <c r="C28" s="2">
        <f t="shared" si="0"/>
        <v>0.67198512319851234</v>
      </c>
      <c r="D28" s="3">
        <f t="shared" si="1"/>
        <v>2.0486422132773963</v>
      </c>
      <c r="E28" s="5">
        <v>113.24333333333334</v>
      </c>
      <c r="F28" s="5">
        <v>220.88499999999999</v>
      </c>
      <c r="G28" s="5">
        <f t="shared" si="2"/>
        <v>185.57693196962651</v>
      </c>
      <c r="H28" s="6">
        <f t="shared" si="3"/>
        <v>115.9493483096698</v>
      </c>
      <c r="I28" s="6">
        <v>4115.5</v>
      </c>
      <c r="J28" s="6">
        <f t="shared" si="4"/>
        <v>3549.3946796566693</v>
      </c>
    </row>
    <row r="29" spans="1:10" x14ac:dyDescent="0.35">
      <c r="A29" s="4">
        <v>40817</v>
      </c>
      <c r="B29" s="1">
        <v>0.32946008955334338</v>
      </c>
      <c r="C29" s="2">
        <f t="shared" si="0"/>
        <v>0.67053991044665662</v>
      </c>
      <c r="D29" s="3">
        <f t="shared" si="1"/>
        <v>2.0352690104459179</v>
      </c>
      <c r="E29" s="5">
        <v>113.03400000000001</v>
      </c>
      <c r="F29" s="5">
        <v>221.72233333333332</v>
      </c>
      <c r="G29" s="5">
        <f t="shared" si="2"/>
        <v>185.91386529992968</v>
      </c>
      <c r="H29" s="6">
        <f t="shared" si="3"/>
        <v>116.15986585437655</v>
      </c>
      <c r="I29" s="6">
        <v>4185.1319999999996</v>
      </c>
      <c r="J29" s="6">
        <f t="shared" si="4"/>
        <v>3602.907053324835</v>
      </c>
    </row>
    <row r="30" spans="1:10" x14ac:dyDescent="0.35">
      <c r="A30" s="4">
        <v>40909</v>
      </c>
      <c r="B30" s="1">
        <v>0.33110691376274032</v>
      </c>
      <c r="C30" s="2">
        <f t="shared" si="0"/>
        <v>0.66889308623725974</v>
      </c>
      <c r="D30" s="3">
        <f t="shared" si="1"/>
        <v>2.0201725135723541</v>
      </c>
      <c r="E30" s="5">
        <v>112.964</v>
      </c>
      <c r="F30" s="5">
        <v>223.76333333333332</v>
      </c>
      <c r="G30" s="5">
        <f t="shared" si="2"/>
        <v>187.07690802636424</v>
      </c>
      <c r="H30" s="6">
        <f t="shared" si="3"/>
        <v>116.88654047257997</v>
      </c>
      <c r="I30" s="6">
        <v>4273.4920000000002</v>
      </c>
      <c r="J30" s="6">
        <f t="shared" si="4"/>
        <v>3656.1027323779035</v>
      </c>
    </row>
    <row r="31" spans="1:10" x14ac:dyDescent="0.35">
      <c r="A31" s="4">
        <v>41000</v>
      </c>
      <c r="B31" s="1">
        <v>0.3286112802246231</v>
      </c>
      <c r="C31" s="2">
        <f t="shared" si="0"/>
        <v>0.67138871977537695</v>
      </c>
      <c r="D31" s="3">
        <f t="shared" si="1"/>
        <v>2.043109169339675</v>
      </c>
      <c r="E31" s="5">
        <v>113.05733333333333</v>
      </c>
      <c r="F31" s="5">
        <v>223.78933333333333</v>
      </c>
      <c r="G31" s="5">
        <f t="shared" si="2"/>
        <v>187.40154905150038</v>
      </c>
      <c r="H31" s="6">
        <f t="shared" si="3"/>
        <v>117.08937772664814</v>
      </c>
      <c r="I31" s="6">
        <v>4257.8760000000002</v>
      </c>
      <c r="J31" s="6">
        <f t="shared" si="4"/>
        <v>3636.4323414035525</v>
      </c>
    </row>
    <row r="32" spans="1:10" x14ac:dyDescent="0.35">
      <c r="A32" s="4">
        <v>41091</v>
      </c>
      <c r="B32" s="1">
        <v>0.32839032858925443</v>
      </c>
      <c r="C32" s="2">
        <f t="shared" si="0"/>
        <v>0.67160967141074557</v>
      </c>
      <c r="D32" s="3">
        <f t="shared" si="1"/>
        <v>2.0451566716228862</v>
      </c>
      <c r="E32" s="5">
        <v>112.786</v>
      </c>
      <c r="F32" s="5">
        <v>224.43799999999999</v>
      </c>
      <c r="G32" s="5">
        <f t="shared" si="2"/>
        <v>187.77256303235256</v>
      </c>
      <c r="H32" s="6">
        <f t="shared" si="3"/>
        <v>117.32118902365045</v>
      </c>
      <c r="I32" s="6">
        <v>4293.3639999999996</v>
      </c>
      <c r="J32" s="6">
        <f t="shared" si="4"/>
        <v>3659.495812929847</v>
      </c>
    </row>
    <row r="33" spans="1:10" x14ac:dyDescent="0.35">
      <c r="A33" s="4">
        <v>41183</v>
      </c>
      <c r="B33" s="1">
        <v>0.32905236572718233</v>
      </c>
      <c r="C33" s="2">
        <f t="shared" si="0"/>
        <v>0.67094763427281767</v>
      </c>
      <c r="D33" s="3">
        <f t="shared" si="1"/>
        <v>2.0390299665224139</v>
      </c>
      <c r="E33" s="5">
        <v>112.37166666666667</v>
      </c>
      <c r="F33" s="5">
        <v>226.274</v>
      </c>
      <c r="G33" s="5">
        <f t="shared" si="2"/>
        <v>188.79416775482059</v>
      </c>
      <c r="H33" s="6">
        <f t="shared" si="3"/>
        <v>117.95949250535494</v>
      </c>
      <c r="I33" s="6">
        <v>4354.72</v>
      </c>
      <c r="J33" s="6">
        <f t="shared" si="4"/>
        <v>3691.7079817059325</v>
      </c>
    </row>
    <row r="34" spans="1:10" x14ac:dyDescent="0.35">
      <c r="A34" s="4">
        <v>41275</v>
      </c>
      <c r="B34" s="1">
        <v>0.33123846044595934</v>
      </c>
      <c r="C34" s="2">
        <f t="shared" si="0"/>
        <v>0.66876153955404072</v>
      </c>
      <c r="D34" s="3">
        <f t="shared" si="1"/>
        <v>2.0189730946510887</v>
      </c>
      <c r="E34" s="5">
        <v>112.36166666666666</v>
      </c>
      <c r="F34" s="5">
        <v>226.251</v>
      </c>
      <c r="G34" s="5">
        <f t="shared" si="2"/>
        <v>188.52647256545001</v>
      </c>
      <c r="H34" s="6">
        <f t="shared" si="3"/>
        <v>117.7922352798813</v>
      </c>
      <c r="I34" s="6">
        <v>4432.4399999999996</v>
      </c>
      <c r="J34" s="6">
        <f t="shared" si="4"/>
        <v>3762.9305441638498</v>
      </c>
    </row>
    <row r="35" spans="1:10" x14ac:dyDescent="0.35">
      <c r="A35" s="4">
        <v>41365</v>
      </c>
      <c r="B35" s="1">
        <v>0.32763262775662033</v>
      </c>
      <c r="C35" s="2">
        <f t="shared" si="0"/>
        <v>0.67236737224337961</v>
      </c>
      <c r="D35" s="3">
        <f t="shared" si="1"/>
        <v>2.0521990646879136</v>
      </c>
      <c r="E35" s="5">
        <v>111.89166666666667</v>
      </c>
      <c r="F35" s="5">
        <v>224.18566666666666</v>
      </c>
      <c r="G35" s="5">
        <f t="shared" si="2"/>
        <v>187.39448836536471</v>
      </c>
      <c r="H35" s="6">
        <f t="shared" si="3"/>
        <v>117.0849661764228</v>
      </c>
      <c r="I35" s="6">
        <v>4429.4840000000004</v>
      </c>
      <c r="J35" s="6">
        <f t="shared" si="4"/>
        <v>3783.1364219089282</v>
      </c>
    </row>
    <row r="36" spans="1:10" x14ac:dyDescent="0.35">
      <c r="A36" s="4">
        <v>41456</v>
      </c>
      <c r="B36" s="1">
        <v>0.32782620922384703</v>
      </c>
      <c r="C36" s="2">
        <f t="shared" si="0"/>
        <v>0.67217379077615291</v>
      </c>
      <c r="D36" s="3">
        <f t="shared" si="1"/>
        <v>2.0503967402959464</v>
      </c>
      <c r="E36" s="5">
        <v>111.67366666666666</v>
      </c>
      <c r="F36" s="5">
        <v>225.36699999999999</v>
      </c>
      <c r="G36" s="5">
        <f t="shared" si="2"/>
        <v>188.09534551931006</v>
      </c>
      <c r="H36" s="6">
        <f t="shared" si="3"/>
        <v>117.52286505423933</v>
      </c>
      <c r="I36" s="6">
        <v>4470.8919999999998</v>
      </c>
      <c r="J36" s="6">
        <f t="shared" si="4"/>
        <v>3804.2741707637801</v>
      </c>
    </row>
    <row r="37" spans="1:10" x14ac:dyDescent="0.35">
      <c r="A37" s="4">
        <v>41548</v>
      </c>
      <c r="B37" s="1">
        <v>0.32631268231698846</v>
      </c>
      <c r="C37" s="2">
        <f t="shared" si="0"/>
        <v>0.6736873176830116</v>
      </c>
      <c r="D37" s="3">
        <f t="shared" si="1"/>
        <v>2.0645453094237221</v>
      </c>
      <c r="E37" s="5">
        <v>111.67466666666667</v>
      </c>
      <c r="F37" s="5">
        <v>225.12899999999999</v>
      </c>
      <c r="G37" s="5">
        <f t="shared" si="2"/>
        <v>188.10741216951428</v>
      </c>
      <c r="H37" s="6">
        <f t="shared" si="3"/>
        <v>117.53040435458561</v>
      </c>
      <c r="I37" s="6">
        <v>4494.12</v>
      </c>
      <c r="J37" s="6">
        <f t="shared" si="4"/>
        <v>3823.793532132654</v>
      </c>
    </row>
    <row r="38" spans="1:10" x14ac:dyDescent="0.35">
      <c r="A38" s="4">
        <v>41640</v>
      </c>
      <c r="B38" s="1">
        <v>0.32617209354369475</v>
      </c>
      <c r="C38" s="2">
        <f t="shared" si="0"/>
        <v>0.6738279064563053</v>
      </c>
      <c r="D38" s="3">
        <f t="shared" ref="D38:D69" si="5">C38/B38</f>
        <v>2.065866209262436</v>
      </c>
      <c r="E38" s="5">
        <v>111.04300000000001</v>
      </c>
      <c r="F38" s="5">
        <v>226.67166666666665</v>
      </c>
      <c r="G38" s="5">
        <f t="shared" ref="G38:G69" si="6">(E38*B38)+(F38*C38)</f>
        <v>188.95682238633398</v>
      </c>
      <c r="H38" s="6">
        <f t="shared" si="3"/>
        <v>118.06111989149264</v>
      </c>
      <c r="I38" s="6">
        <v>4534.5280000000002</v>
      </c>
      <c r="J38" s="6">
        <f t="shared" si="4"/>
        <v>3840.8309222948119</v>
      </c>
    </row>
    <row r="39" spans="1:10" x14ac:dyDescent="0.35">
      <c r="A39" s="4">
        <v>41730</v>
      </c>
      <c r="B39" s="1">
        <v>0.32778942187751914</v>
      </c>
      <c r="C39" s="2">
        <f t="shared" si="0"/>
        <v>0.67221057812248086</v>
      </c>
      <c r="D39" s="3">
        <f t="shared" si="5"/>
        <v>2.0507390820368121</v>
      </c>
      <c r="E39" s="5">
        <v>110.40133333333333</v>
      </c>
      <c r="F39" s="5">
        <v>227.98433333333332</v>
      </c>
      <c r="G39" s="5">
        <f t="shared" si="6"/>
        <v>189.441869740709</v>
      </c>
      <c r="H39" s="6">
        <f t="shared" si="3"/>
        <v>118.36417978176132</v>
      </c>
      <c r="I39" s="6">
        <v>4643.4560000000001</v>
      </c>
      <c r="J39" s="6">
        <f t="shared" si="4"/>
        <v>3923.0246925730044</v>
      </c>
    </row>
    <row r="40" spans="1:10" x14ac:dyDescent="0.35">
      <c r="A40" s="4">
        <v>41821</v>
      </c>
      <c r="B40" s="1">
        <v>0.32661320731002241</v>
      </c>
      <c r="C40" s="2">
        <f t="shared" si="0"/>
        <v>0.67338679268997759</v>
      </c>
      <c r="D40" s="3">
        <f t="shared" si="5"/>
        <v>2.0617255445239739</v>
      </c>
      <c r="E40" s="5">
        <v>110.185</v>
      </c>
      <c r="F40" s="5">
        <v>227.67866666666666</v>
      </c>
      <c r="G40" s="5">
        <f t="shared" si="6"/>
        <v>189.30368335805201</v>
      </c>
      <c r="H40" s="6">
        <f t="shared" si="3"/>
        <v>118.27784027369697</v>
      </c>
      <c r="I40" s="6">
        <v>4674.8239999999996</v>
      </c>
      <c r="J40" s="6">
        <f t="shared" si="4"/>
        <v>3952.4089966323158</v>
      </c>
    </row>
    <row r="41" spans="1:10" x14ac:dyDescent="0.35">
      <c r="A41" s="4">
        <v>41913</v>
      </c>
      <c r="B41" s="1">
        <v>0.32367386218453936</v>
      </c>
      <c r="C41" s="2">
        <f t="shared" si="0"/>
        <v>0.67632613781546058</v>
      </c>
      <c r="D41" s="3">
        <f t="shared" si="5"/>
        <v>2.0895296680763802</v>
      </c>
      <c r="E41" s="5">
        <v>109.83133333333333</v>
      </c>
      <c r="F41" s="5">
        <v>224.20166666666665</v>
      </c>
      <c r="G41" s="5">
        <f t="shared" si="6"/>
        <v>187.18297915733348</v>
      </c>
      <c r="H41" s="6">
        <f t="shared" si="3"/>
        <v>116.95281421889</v>
      </c>
      <c r="I41" s="6">
        <v>4679.1719999999996</v>
      </c>
      <c r="J41" s="6">
        <f t="shared" si="4"/>
        <v>4000.9058621218101</v>
      </c>
    </row>
    <row r="42" spans="1:10" x14ac:dyDescent="0.35">
      <c r="A42" s="4">
        <v>42005</v>
      </c>
      <c r="B42" s="1">
        <v>0.3200870579862462</v>
      </c>
      <c r="C42" s="2">
        <f t="shared" si="0"/>
        <v>0.67991294201375374</v>
      </c>
      <c r="D42" s="3">
        <f t="shared" si="5"/>
        <v>2.1241500555857176</v>
      </c>
      <c r="E42" s="5">
        <v>109.15933333333334</v>
      </c>
      <c r="F42" s="5">
        <v>216.874</v>
      </c>
      <c r="G42" s="5">
        <f t="shared" si="6"/>
        <v>182.39592924469747</v>
      </c>
      <c r="H42" s="6">
        <f t="shared" si="3"/>
        <v>113.9618427020915</v>
      </c>
      <c r="I42" s="6">
        <v>4643.2960000000003</v>
      </c>
      <c r="J42" s="6">
        <f t="shared" si="4"/>
        <v>4074.4304320684555</v>
      </c>
    </row>
    <row r="43" spans="1:10" x14ac:dyDescent="0.35">
      <c r="A43" s="4">
        <v>42095</v>
      </c>
      <c r="B43" s="1">
        <v>0.32126759756885648</v>
      </c>
      <c r="C43" s="2">
        <f t="shared" si="0"/>
        <v>0.67873240243114352</v>
      </c>
      <c r="D43" s="3">
        <f t="shared" si="5"/>
        <v>2.1126699597698226</v>
      </c>
      <c r="E43" s="5">
        <v>109.45566666666667</v>
      </c>
      <c r="F43" s="5">
        <v>218.36566666666667</v>
      </c>
      <c r="G43" s="5">
        <f t="shared" si="6"/>
        <v>183.37641261544252</v>
      </c>
      <c r="H43" s="6">
        <f t="shared" si="3"/>
        <v>114.57445336797409</v>
      </c>
      <c r="I43" s="6">
        <v>4720.9560000000001</v>
      </c>
      <c r="J43" s="6">
        <f t="shared" si="4"/>
        <v>4120.4263788524468</v>
      </c>
    </row>
    <row r="44" spans="1:10" x14ac:dyDescent="0.35">
      <c r="A44" s="4">
        <v>42186</v>
      </c>
      <c r="B44" s="1">
        <v>0.32073729733231832</v>
      </c>
      <c r="C44" s="2">
        <f t="shared" si="0"/>
        <v>0.67926270266768163</v>
      </c>
      <c r="D44" s="3">
        <f t="shared" si="5"/>
        <v>2.1178163821836176</v>
      </c>
      <c r="E44" s="5">
        <v>109.149</v>
      </c>
      <c r="F44" s="5">
        <v>218.71833333333333</v>
      </c>
      <c r="G44" s="5">
        <f t="shared" si="6"/>
        <v>183.57536148949609</v>
      </c>
      <c r="H44" s="6">
        <f t="shared" si="3"/>
        <v>114.69875756919468</v>
      </c>
      <c r="I44" s="6">
        <v>4765.8040000000001</v>
      </c>
      <c r="J44" s="6">
        <f t="shared" si="4"/>
        <v>4155.0615725936859</v>
      </c>
    </row>
    <row r="45" spans="1:10" x14ac:dyDescent="0.35">
      <c r="A45" s="4">
        <v>42278</v>
      </c>
      <c r="B45" s="1">
        <v>0.31750756200846947</v>
      </c>
      <c r="C45" s="2">
        <f t="shared" si="0"/>
        <v>0.68249243799153048</v>
      </c>
      <c r="D45" s="3">
        <f t="shared" si="5"/>
        <v>2.1495312857251729</v>
      </c>
      <c r="E45" s="5">
        <v>108.76633333333334</v>
      </c>
      <c r="F45" s="5">
        <v>216.51933333333332</v>
      </c>
      <c r="G45" s="5">
        <f t="shared" si="6"/>
        <v>182.30694100423469</v>
      </c>
      <c r="H45" s="6">
        <f t="shared" si="3"/>
        <v>113.90624242688827</v>
      </c>
      <c r="I45" s="6">
        <v>4748.2079999999996</v>
      </c>
      <c r="J45" s="6">
        <f t="shared" si="4"/>
        <v>4168.5230755001676</v>
      </c>
    </row>
    <row r="46" spans="1:10" x14ac:dyDescent="0.35">
      <c r="A46" s="4">
        <v>42370</v>
      </c>
      <c r="B46" s="1">
        <v>0.31487543116901823</v>
      </c>
      <c r="C46" s="2">
        <f t="shared" si="0"/>
        <v>0.68512456883098172</v>
      </c>
      <c r="D46" s="3">
        <f t="shared" si="5"/>
        <v>2.175859089060594</v>
      </c>
      <c r="E46" s="5">
        <v>108.20966666666666</v>
      </c>
      <c r="F46" s="5">
        <v>213.23400000000001</v>
      </c>
      <c r="G46" s="5">
        <f t="shared" si="6"/>
        <v>180.16441775842799</v>
      </c>
      <c r="H46" s="6">
        <f t="shared" si="3"/>
        <v>112.56758372910214</v>
      </c>
      <c r="I46" s="6">
        <v>4755.1679999999997</v>
      </c>
      <c r="J46" s="6">
        <f t="shared" si="4"/>
        <v>4224.2782890707504</v>
      </c>
    </row>
    <row r="47" spans="1:10" x14ac:dyDescent="0.35">
      <c r="A47" s="4">
        <v>42461</v>
      </c>
      <c r="B47" s="1">
        <v>0.31531011125706238</v>
      </c>
      <c r="C47" s="2">
        <f t="shared" si="0"/>
        <v>0.68468988874293757</v>
      </c>
      <c r="D47" s="3">
        <f t="shared" si="5"/>
        <v>2.1714809144979546</v>
      </c>
      <c r="E47" s="5">
        <v>107.64066666666666</v>
      </c>
      <c r="F47" s="5">
        <v>214.39733333333334</v>
      </c>
      <c r="G47" s="5">
        <f t="shared" si="6"/>
        <v>180.73587688923354</v>
      </c>
      <c r="H47" s="6">
        <f t="shared" si="3"/>
        <v>112.92463410761233</v>
      </c>
      <c r="I47" s="6">
        <v>4809.54</v>
      </c>
      <c r="J47" s="6">
        <f t="shared" si="4"/>
        <v>4259.0706961394399</v>
      </c>
    </row>
    <row r="48" spans="1:10" x14ac:dyDescent="0.35">
      <c r="A48" s="4">
        <v>42552</v>
      </c>
      <c r="B48" s="1">
        <v>0.3141600896614965</v>
      </c>
      <c r="C48" s="2">
        <f t="shared" si="0"/>
        <v>0.68583991033850356</v>
      </c>
      <c r="D48" s="3">
        <f t="shared" si="5"/>
        <v>2.1830905099291491</v>
      </c>
      <c r="E48" s="5">
        <v>106.922</v>
      </c>
      <c r="F48" s="5">
        <v>214.84366666666668</v>
      </c>
      <c r="G48" s="5">
        <f t="shared" si="6"/>
        <v>180.93898619024853</v>
      </c>
      <c r="H48" s="6">
        <f t="shared" si="3"/>
        <v>113.05153776335429</v>
      </c>
      <c r="I48" s="6">
        <v>4854.4880000000003</v>
      </c>
      <c r="J48" s="6">
        <f t="shared" si="4"/>
        <v>4294.048622462511</v>
      </c>
    </row>
    <row r="49" spans="1:10" x14ac:dyDescent="0.35">
      <c r="A49" s="4">
        <v>42644</v>
      </c>
      <c r="B49" s="1">
        <v>0.31361787355608001</v>
      </c>
      <c r="C49" s="2">
        <f t="shared" si="0"/>
        <v>0.68638212644392005</v>
      </c>
      <c r="D49" s="3">
        <f t="shared" si="5"/>
        <v>2.1885937770736898</v>
      </c>
      <c r="E49" s="5">
        <v>106.374</v>
      </c>
      <c r="F49" s="5">
        <v>217.43</v>
      </c>
      <c r="G49" s="5">
        <f t="shared" si="6"/>
        <v>182.600853434356</v>
      </c>
      <c r="H49" s="6">
        <f t="shared" si="3"/>
        <v>114.08988030887596</v>
      </c>
      <c r="I49" s="6">
        <v>4902.5</v>
      </c>
      <c r="J49" s="6">
        <f t="shared" si="4"/>
        <v>4297.0506996128343</v>
      </c>
    </row>
    <row r="50" spans="1:10" x14ac:dyDescent="0.35">
      <c r="A50" s="4">
        <v>42736</v>
      </c>
      <c r="B50" s="1">
        <v>0.31385351050623017</v>
      </c>
      <c r="C50" s="2">
        <f t="shared" si="0"/>
        <v>0.68614648949376988</v>
      </c>
      <c r="D50" s="3">
        <f t="shared" si="5"/>
        <v>2.1861998242015823</v>
      </c>
      <c r="E50" s="5">
        <v>106.35299999999999</v>
      </c>
      <c r="F50" s="5">
        <v>219.25566666666666</v>
      </c>
      <c r="G50" s="5">
        <f t="shared" si="6"/>
        <v>183.82076838781862</v>
      </c>
      <c r="H50" s="6">
        <f t="shared" si="3"/>
        <v>114.85208896458519</v>
      </c>
      <c r="I50" s="6">
        <v>4984.5479999999998</v>
      </c>
      <c r="J50" s="6">
        <f t="shared" si="4"/>
        <v>4339.9715624998271</v>
      </c>
    </row>
    <row r="51" spans="1:10" x14ac:dyDescent="0.35">
      <c r="A51" s="4">
        <v>42826</v>
      </c>
      <c r="B51" s="1">
        <v>0.31309578194000304</v>
      </c>
      <c r="C51" s="2">
        <f t="shared" si="0"/>
        <v>0.68690421805999691</v>
      </c>
      <c r="D51" s="3">
        <f t="shared" si="5"/>
        <v>2.1939108020037934</v>
      </c>
      <c r="E51" s="5">
        <v>105.62566666666666</v>
      </c>
      <c r="F51" s="5">
        <v>217.761</v>
      </c>
      <c r="G51" s="5">
        <f t="shared" si="6"/>
        <v>182.65190012689709</v>
      </c>
      <c r="H51" s="6">
        <f t="shared" si="3"/>
        <v>114.12177452477168</v>
      </c>
      <c r="I51" s="6">
        <v>4987.7439999999997</v>
      </c>
      <c r="J51" s="6">
        <f t="shared" si="4"/>
        <v>4370.5454290121843</v>
      </c>
    </row>
    <row r="52" spans="1:10" x14ac:dyDescent="0.35">
      <c r="A52" s="4">
        <v>42917</v>
      </c>
      <c r="B52" s="1">
        <v>0.31386167733761677</v>
      </c>
      <c r="C52" s="2">
        <f t="shared" si="0"/>
        <v>0.68613832266238317</v>
      </c>
      <c r="D52" s="3">
        <f t="shared" si="5"/>
        <v>2.1861169177539104</v>
      </c>
      <c r="E52" s="5">
        <v>104.62233333333333</v>
      </c>
      <c r="F52" s="5">
        <v>219.38166666666666</v>
      </c>
      <c r="G52" s="5">
        <f t="shared" si="6"/>
        <v>183.36310981651997</v>
      </c>
      <c r="H52" s="6">
        <f t="shared" si="3"/>
        <v>114.56614171603871</v>
      </c>
      <c r="I52" s="6">
        <v>5037.8360000000002</v>
      </c>
      <c r="J52" s="6">
        <f t="shared" si="4"/>
        <v>4397.3166282291995</v>
      </c>
    </row>
    <row r="53" spans="1:10" x14ac:dyDescent="0.35">
      <c r="A53" s="4">
        <v>43009</v>
      </c>
      <c r="B53" s="1">
        <v>0.3163512642042296</v>
      </c>
      <c r="C53" s="2">
        <f t="shared" si="0"/>
        <v>0.68364873579577035</v>
      </c>
      <c r="D53" s="3">
        <f t="shared" si="5"/>
        <v>2.1610431604105158</v>
      </c>
      <c r="E53" s="5">
        <v>104.49966666666667</v>
      </c>
      <c r="F53" s="5">
        <v>222.12966666666668</v>
      </c>
      <c r="G53" s="5">
        <f t="shared" si="6"/>
        <v>184.91726745832312</v>
      </c>
      <c r="H53" s="6">
        <f t="shared" si="3"/>
        <v>115.53718679057988</v>
      </c>
      <c r="I53" s="6">
        <v>5164.7719999999999</v>
      </c>
      <c r="J53" s="6">
        <f t="shared" si="4"/>
        <v>4470.2248197903155</v>
      </c>
    </row>
    <row r="54" spans="1:10" x14ac:dyDescent="0.35">
      <c r="A54" s="4">
        <v>43101</v>
      </c>
      <c r="B54" s="1">
        <v>0.31469661409781169</v>
      </c>
      <c r="C54" s="2">
        <f t="shared" si="0"/>
        <v>0.68530338590218831</v>
      </c>
      <c r="D54" s="3">
        <f t="shared" si="5"/>
        <v>2.1776636773384137</v>
      </c>
      <c r="E54" s="5">
        <v>104.78700000000001</v>
      </c>
      <c r="F54" s="5">
        <v>224.40166666666667</v>
      </c>
      <c r="G54" s="5">
        <f t="shared" si="6"/>
        <v>186.7593360702283</v>
      </c>
      <c r="H54" s="6">
        <f t="shared" si="3"/>
        <v>116.68812000639069</v>
      </c>
      <c r="I54" s="6">
        <v>5190.76</v>
      </c>
      <c r="J54" s="6">
        <f t="shared" si="4"/>
        <v>4448.4048587942943</v>
      </c>
    </row>
    <row r="55" spans="1:10" x14ac:dyDescent="0.35">
      <c r="A55" s="4">
        <v>43191</v>
      </c>
      <c r="B55" s="1">
        <v>0.31377970947526501</v>
      </c>
      <c r="C55" s="2">
        <f t="shared" si="0"/>
        <v>0.68622029052473499</v>
      </c>
      <c r="D55" s="3">
        <f t="shared" si="5"/>
        <v>2.1869492188398789</v>
      </c>
      <c r="E55" s="5">
        <v>104.27</v>
      </c>
      <c r="F55" s="5">
        <v>226.22333333333333</v>
      </c>
      <c r="G55" s="5">
        <f t="shared" si="6"/>
        <v>187.95685183045984</v>
      </c>
      <c r="H55" s="6">
        <f t="shared" si="3"/>
        <v>117.43633353980621</v>
      </c>
      <c r="I55" s="6">
        <v>5248.5720000000001</v>
      </c>
      <c r="J55" s="6">
        <f t="shared" si="4"/>
        <v>4469.2914380036773</v>
      </c>
    </row>
    <row r="56" spans="1:10" x14ac:dyDescent="0.35">
      <c r="A56" s="4">
        <v>43282</v>
      </c>
      <c r="B56" s="1">
        <v>0.31261437721605861</v>
      </c>
      <c r="C56" s="2">
        <f t="shared" si="0"/>
        <v>0.68738562278394144</v>
      </c>
      <c r="D56" s="3">
        <f t="shared" si="5"/>
        <v>2.19882920582653</v>
      </c>
      <c r="E56" s="5">
        <v>104.121</v>
      </c>
      <c r="F56" s="5">
        <v>226.87233333333333</v>
      </c>
      <c r="G56" s="5">
        <f t="shared" si="6"/>
        <v>188.49850171089253</v>
      </c>
      <c r="H56" s="6">
        <f t="shared" si="3"/>
        <v>117.77475895713371</v>
      </c>
      <c r="I56" s="6">
        <v>5273.0360000000001</v>
      </c>
      <c r="J56" s="6">
        <f t="shared" si="4"/>
        <v>4477.220795602917</v>
      </c>
    </row>
    <row r="57" spans="1:10" x14ac:dyDescent="0.35">
      <c r="A57" s="4">
        <v>43374</v>
      </c>
      <c r="B57" s="1">
        <v>0.31180111891880397</v>
      </c>
      <c r="C57" s="2">
        <f t="shared" si="0"/>
        <v>0.68819888108119609</v>
      </c>
      <c r="D57" s="3">
        <f t="shared" si="5"/>
        <v>2.2071725831760398</v>
      </c>
      <c r="E57" s="5">
        <v>104.47466666666666</v>
      </c>
      <c r="F57" s="5">
        <v>225.87566666666666</v>
      </c>
      <c r="G57" s="5">
        <f t="shared" si="6"/>
        <v>188.02269902880494</v>
      </c>
      <c r="H57" s="6">
        <f t="shared" si="3"/>
        <v>117.47747518200869</v>
      </c>
      <c r="I57" s="6">
        <v>5297.3159999999998</v>
      </c>
      <c r="J57" s="6">
        <f t="shared" si="4"/>
        <v>4509.2184623416788</v>
      </c>
    </row>
    <row r="58" spans="1:10" x14ac:dyDescent="0.35">
      <c r="A58" s="4">
        <v>43466</v>
      </c>
      <c r="B58" s="1">
        <v>0.30980708191065964</v>
      </c>
      <c r="C58" s="2">
        <f t="shared" si="0"/>
        <v>0.69019291808934036</v>
      </c>
      <c r="D58" s="3">
        <f t="shared" si="5"/>
        <v>2.2278151739874499</v>
      </c>
      <c r="E58" s="5">
        <v>105.19533333333334</v>
      </c>
      <c r="F58" s="5">
        <v>224.20599999999999</v>
      </c>
      <c r="G58" s="5">
        <f t="shared" si="6"/>
        <v>187.33565264375778</v>
      </c>
      <c r="H58" s="6">
        <f t="shared" si="3"/>
        <v>117.04820533818042</v>
      </c>
      <c r="I58" s="6">
        <v>5293.1639999999998</v>
      </c>
      <c r="J58" s="6">
        <f t="shared" si="4"/>
        <v>4522.2085932089058</v>
      </c>
    </row>
    <row r="59" spans="1:10" x14ac:dyDescent="0.35">
      <c r="A59" s="4">
        <v>43556</v>
      </c>
      <c r="B59" s="1">
        <v>0.31146980179702166</v>
      </c>
      <c r="C59" s="2">
        <f t="shared" si="0"/>
        <v>0.68853019820297834</v>
      </c>
      <c r="D59" s="3">
        <f t="shared" si="5"/>
        <v>2.2105841215761872</v>
      </c>
      <c r="E59" s="5">
        <v>104.66</v>
      </c>
      <c r="F59" s="5">
        <v>227.49266666666668</v>
      </c>
      <c r="G59" s="5">
        <f t="shared" si="6"/>
        <v>189.23400032580037</v>
      </c>
      <c r="H59" s="6">
        <f t="shared" si="3"/>
        <v>118.23430198425514</v>
      </c>
      <c r="I59" s="6">
        <v>5374.7280000000001</v>
      </c>
      <c r="J59" s="6">
        <f t="shared" si="4"/>
        <v>4545.8279955978724</v>
      </c>
    </row>
    <row r="60" spans="1:10" x14ac:dyDescent="0.35">
      <c r="A60" s="4">
        <v>43647</v>
      </c>
      <c r="B60" s="1">
        <v>0.31131319827098092</v>
      </c>
      <c r="C60" s="2">
        <f t="shared" si="0"/>
        <v>0.68868680172901908</v>
      </c>
      <c r="D60" s="3">
        <f t="shared" si="5"/>
        <v>2.2121991793279361</v>
      </c>
      <c r="E60" s="5">
        <v>104.77</v>
      </c>
      <c r="F60" s="5">
        <v>226.80199999999999</v>
      </c>
      <c r="G60" s="5">
        <f t="shared" si="6"/>
        <v>188.81182778859565</v>
      </c>
      <c r="H60" s="6">
        <f t="shared" si="3"/>
        <v>117.97052657831655</v>
      </c>
      <c r="I60" s="6">
        <v>5440.6440000000002</v>
      </c>
      <c r="J60" s="6">
        <f t="shared" si="4"/>
        <v>4611.8671822560227</v>
      </c>
    </row>
    <row r="61" spans="1:10" x14ac:dyDescent="0.35">
      <c r="A61" s="4">
        <v>43739</v>
      </c>
      <c r="B61" s="1">
        <v>0.31066420411792872</v>
      </c>
      <c r="C61" s="2">
        <f t="shared" si="0"/>
        <v>0.68933579588207128</v>
      </c>
      <c r="D61" s="3">
        <f t="shared" si="5"/>
        <v>2.2189096353707947</v>
      </c>
      <c r="E61" s="5">
        <v>104.465</v>
      </c>
      <c r="F61" s="5">
        <v>228.07166666666666</v>
      </c>
      <c r="G61" s="5">
        <f t="shared" si="6"/>
        <v>189.67149994299655</v>
      </c>
      <c r="H61" s="6">
        <f t="shared" si="3"/>
        <v>118.50765382255329</v>
      </c>
      <c r="I61" s="6">
        <v>5469.86</v>
      </c>
      <c r="J61" s="6">
        <f t="shared" si="4"/>
        <v>4615.6174926813264</v>
      </c>
    </row>
    <row r="62" spans="1:10" x14ac:dyDescent="0.35">
      <c r="A62" s="4">
        <v>43831</v>
      </c>
      <c r="B62" s="1">
        <v>0.31385991883768921</v>
      </c>
      <c r="C62" s="2">
        <f t="shared" si="0"/>
        <v>0.68614008116231084</v>
      </c>
      <c r="D62" s="3">
        <f t="shared" si="5"/>
        <v>2.1861347689863644</v>
      </c>
      <c r="E62" s="5">
        <v>104.49133333333333</v>
      </c>
      <c r="F62" s="5">
        <v>227.60966666666667</v>
      </c>
      <c r="G62" s="5">
        <f t="shared" si="6"/>
        <v>188.96775655923511</v>
      </c>
      <c r="H62" s="6">
        <f t="shared" si="3"/>
        <v>118.06795161464237</v>
      </c>
      <c r="I62" s="6">
        <v>5371.4560000000001</v>
      </c>
      <c r="J62" s="6">
        <f t="shared" si="4"/>
        <v>4549.4614978429518</v>
      </c>
    </row>
    <row r="63" spans="1:10" x14ac:dyDescent="0.35">
      <c r="A63" s="4">
        <v>43922</v>
      </c>
      <c r="B63" s="1">
        <v>0.33290165366519031</v>
      </c>
      <c r="C63" s="2">
        <f t="shared" si="0"/>
        <v>0.66709834633480969</v>
      </c>
      <c r="D63" s="3">
        <f t="shared" si="5"/>
        <v>2.003890154915636</v>
      </c>
      <c r="E63" s="5">
        <v>103.90966666666667</v>
      </c>
      <c r="F63" s="5">
        <v>221.02066666666667</v>
      </c>
      <c r="G63" s="5">
        <f t="shared" si="6"/>
        <v>182.03422110428255</v>
      </c>
      <c r="H63" s="6">
        <f t="shared" si="3"/>
        <v>113.73584573838335</v>
      </c>
      <c r="I63" s="6">
        <v>5185.4359999999997</v>
      </c>
      <c r="J63" s="6">
        <f t="shared" si="4"/>
        <v>4559.1923692444389</v>
      </c>
    </row>
    <row r="64" spans="1:10" x14ac:dyDescent="0.35">
      <c r="A64" s="4">
        <v>44013</v>
      </c>
      <c r="B64" s="1">
        <v>0.34033651407006887</v>
      </c>
      <c r="C64" s="2">
        <f t="shared" si="0"/>
        <v>0.65966348592993107</v>
      </c>
      <c r="D64" s="3">
        <f t="shared" si="5"/>
        <v>1.9382683275474779</v>
      </c>
      <c r="E64" s="5">
        <v>106.27133333333333</v>
      </c>
      <c r="F64" s="5">
        <v>224.94733333333335</v>
      </c>
      <c r="G64" s="5">
        <f t="shared" si="6"/>
        <v>184.55755718955385</v>
      </c>
      <c r="H64" s="6">
        <f t="shared" si="3"/>
        <v>115.31243810656284</v>
      </c>
      <c r="I64" s="6">
        <v>5824.6080000000002</v>
      </c>
      <c r="J64" s="6">
        <f t="shared" si="4"/>
        <v>5051.1532802882448</v>
      </c>
    </row>
    <row r="65" spans="1:12" x14ac:dyDescent="0.35">
      <c r="A65" s="4">
        <v>44105</v>
      </c>
      <c r="B65" s="1">
        <v>0.33642533936651586</v>
      </c>
      <c r="C65" s="2">
        <f t="shared" si="0"/>
        <v>0.66357466063348414</v>
      </c>
      <c r="D65" s="3">
        <f t="shared" si="5"/>
        <v>1.9724277067921989</v>
      </c>
      <c r="E65" s="5">
        <v>108.20466666666667</v>
      </c>
      <c r="F65" s="5">
        <v>226.40333333333334</v>
      </c>
      <c r="G65" s="5">
        <f t="shared" si="6"/>
        <v>186.63830678733032</v>
      </c>
      <c r="H65" s="6">
        <f t="shared" si="3"/>
        <v>116.61250033572654</v>
      </c>
      <c r="I65" s="6">
        <v>5898.9160000000002</v>
      </c>
      <c r="J65" s="6">
        <f t="shared" si="4"/>
        <v>5058.5623179479589</v>
      </c>
    </row>
    <row r="66" spans="1:12" x14ac:dyDescent="0.35">
      <c r="A66" s="4">
        <v>44197</v>
      </c>
      <c r="B66" s="1">
        <v>0.34796946766678782</v>
      </c>
      <c r="C66" s="2">
        <f t="shared" si="0"/>
        <v>0.65203053233321218</v>
      </c>
      <c r="D66" s="3">
        <f t="shared" si="5"/>
        <v>1.8738153571496401</v>
      </c>
      <c r="E66" s="5">
        <v>108.19499999999999</v>
      </c>
      <c r="F66" s="5">
        <v>232.71700000000001</v>
      </c>
      <c r="G66" s="5">
        <f t="shared" si="6"/>
        <v>189.38714594719627</v>
      </c>
      <c r="H66" s="6">
        <f t="shared" si="3"/>
        <v>118.32998809571774</v>
      </c>
      <c r="I66" s="6">
        <v>6235.3879999999999</v>
      </c>
      <c r="J66" s="6">
        <f t="shared" si="4"/>
        <v>5269.4909383039594</v>
      </c>
    </row>
    <row r="67" spans="1:12" x14ac:dyDescent="0.35">
      <c r="A67" s="4">
        <v>44287</v>
      </c>
      <c r="B67" s="1">
        <v>0.34969488095614504</v>
      </c>
      <c r="C67" s="2">
        <f t="shared" si="0"/>
        <v>0.65030511904385491</v>
      </c>
      <c r="D67" s="3">
        <f t="shared" si="5"/>
        <v>1.8596357981156983</v>
      </c>
      <c r="E67" s="5">
        <v>115.10866666666666</v>
      </c>
      <c r="F67" s="5">
        <v>236.17066666666668</v>
      </c>
      <c r="G67" s="5">
        <f t="shared" si="6"/>
        <v>193.83590498835383</v>
      </c>
      <c r="H67" s="6">
        <f t="shared" si="3"/>
        <v>121.10959386963688</v>
      </c>
      <c r="I67" s="6">
        <v>6585.0839999999998</v>
      </c>
      <c r="J67" s="6">
        <f t="shared" si="4"/>
        <v>5437.2934377834881</v>
      </c>
    </row>
    <row r="68" spans="1:12" x14ac:dyDescent="0.35">
      <c r="A68" s="4">
        <v>44378</v>
      </c>
      <c r="B68" s="1">
        <v>0.34167322090999735</v>
      </c>
      <c r="C68" s="2">
        <f t="shared" si="0"/>
        <v>0.6583267790900027</v>
      </c>
      <c r="D68" s="3">
        <f t="shared" si="5"/>
        <v>1.9267731235612913</v>
      </c>
      <c r="E68" s="5">
        <v>119.985</v>
      </c>
      <c r="F68" s="5">
        <v>241.69800000000001</v>
      </c>
      <c r="G68" s="5">
        <f t="shared" si="6"/>
        <v>200.11192726338152</v>
      </c>
      <c r="H68" s="6">
        <f t="shared" si="3"/>
        <v>125.03088238886691</v>
      </c>
      <c r="I68" s="6">
        <v>6510.5159999999996</v>
      </c>
      <c r="J68" s="6">
        <f t="shared" si="4"/>
        <v>5207.1263319978889</v>
      </c>
    </row>
    <row r="69" spans="1:12" x14ac:dyDescent="0.35">
      <c r="A69" s="4">
        <v>44470</v>
      </c>
      <c r="B69" s="1">
        <v>0.34348589417605035</v>
      </c>
      <c r="C69" s="2">
        <f t="shared" si="0"/>
        <v>0.65651410582394965</v>
      </c>
      <c r="D69" s="3">
        <f t="shared" si="5"/>
        <v>1.9113277050249398</v>
      </c>
      <c r="E69" s="5">
        <v>124.378</v>
      </c>
      <c r="F69" s="5">
        <v>249.42099999999999</v>
      </c>
      <c r="G69" s="5">
        <f t="shared" si="6"/>
        <v>206.47049333454413</v>
      </c>
      <c r="H69" s="6">
        <f t="shared" si="3"/>
        <v>129.0037446638826</v>
      </c>
      <c r="I69" s="6">
        <v>6725.7759999999998</v>
      </c>
      <c r="J69" s="6">
        <f t="shared" si="4"/>
        <v>5213.6285016562215</v>
      </c>
    </row>
    <row r="70" spans="1:12" x14ac:dyDescent="0.35">
      <c r="A70" s="4">
        <v>44562</v>
      </c>
      <c r="B70" s="1">
        <v>0.34626780761846065</v>
      </c>
      <c r="C70" s="2">
        <f t="shared" ref="C70:C75" si="7">100%-B70</f>
        <v>0.65373219238153935</v>
      </c>
      <c r="D70" s="3">
        <f t="shared" ref="D70:D75" si="8">C70/B70</f>
        <v>1.8879381161007667</v>
      </c>
      <c r="E70" s="5">
        <v>127.90866666666666</v>
      </c>
      <c r="F70" s="5">
        <v>258.88133333333332</v>
      </c>
      <c r="G70" s="5">
        <f t="shared" ref="G70:G101" si="9">(E70*B70)+(F70*C70)</f>
        <v>213.5297151887232</v>
      </c>
      <c r="H70" s="6">
        <f t="shared" si="3"/>
        <v>133.41437999920225</v>
      </c>
      <c r="I70" s="6">
        <v>6959.6559999999999</v>
      </c>
      <c r="J70" s="6">
        <f t="shared" si="4"/>
        <v>5216.5711072836484</v>
      </c>
      <c r="K70">
        <f>H70/3</f>
        <v>44.471459999734087</v>
      </c>
    </row>
    <row r="71" spans="1:12" x14ac:dyDescent="0.35">
      <c r="A71" s="4">
        <v>44652</v>
      </c>
      <c r="B71" s="1">
        <v>0.3449102906501828</v>
      </c>
      <c r="C71" s="2">
        <f t="shared" si="7"/>
        <v>0.65508970934981714</v>
      </c>
      <c r="D71" s="3">
        <f t="shared" si="8"/>
        <v>1.8993046224133294</v>
      </c>
      <c r="E71" s="5">
        <v>128.01866666666666</v>
      </c>
      <c r="F71" s="5">
        <v>270.07566666666668</v>
      </c>
      <c r="G71" s="5">
        <f t="shared" si="9"/>
        <v>221.07874550777365</v>
      </c>
      <c r="H71" s="6">
        <f t="shared" ref="H71:H75" si="10">G71*100/160.05</f>
        <v>138.13104998923689</v>
      </c>
      <c r="I71" s="6">
        <v>7141.5320000000002</v>
      </c>
      <c r="J71" s="6">
        <f t="shared" ref="J71:J75" si="11">(I71*100)/H71</f>
        <v>5170.1134542570016</v>
      </c>
    </row>
    <row r="72" spans="1:12" x14ac:dyDescent="0.35">
      <c r="A72" s="4">
        <v>44743</v>
      </c>
      <c r="B72" s="1">
        <v>0.34137276473974931</v>
      </c>
      <c r="C72" s="2">
        <f t="shared" si="7"/>
        <v>0.65862723526025069</v>
      </c>
      <c r="D72" s="3">
        <f t="shared" si="8"/>
        <v>1.9293490966169053</v>
      </c>
      <c r="E72" s="5">
        <v>129.113</v>
      </c>
      <c r="F72" s="5">
        <v>271.49833333333333</v>
      </c>
      <c r="G72" s="5">
        <f t="shared" si="9"/>
        <v>222.89185843494255</v>
      </c>
      <c r="H72" s="6">
        <f t="shared" si="10"/>
        <v>139.26389155572792</v>
      </c>
      <c r="I72" s="6">
        <v>7147.4960000000001</v>
      </c>
      <c r="J72" s="6">
        <f t="shared" si="11"/>
        <v>5132.3397042512297</v>
      </c>
    </row>
    <row r="73" spans="1:12" x14ac:dyDescent="0.35">
      <c r="A73" s="4">
        <v>44835</v>
      </c>
      <c r="B73" s="1">
        <v>0.33690330649750139</v>
      </c>
      <c r="C73" s="2">
        <f t="shared" si="7"/>
        <v>0.66309669350249867</v>
      </c>
      <c r="D73" s="3">
        <f t="shared" si="8"/>
        <v>1.9682107023411373</v>
      </c>
      <c r="E73" s="5">
        <v>127.22933333333333</v>
      </c>
      <c r="F73" s="5">
        <v>272.02800000000002</v>
      </c>
      <c r="G73" s="5">
        <f t="shared" si="9"/>
        <v>223.24485042357048</v>
      </c>
      <c r="H73" s="6">
        <f t="shared" si="10"/>
        <v>139.48444262641081</v>
      </c>
      <c r="I73" s="6">
        <v>7134.4520000000002</v>
      </c>
      <c r="J73" s="6">
        <f t="shared" si="11"/>
        <v>5114.8729318212308</v>
      </c>
    </row>
    <row r="74" spans="1:12" x14ac:dyDescent="0.35">
      <c r="A74" s="4">
        <v>44927</v>
      </c>
      <c r="B74" s="1">
        <v>0.33631937574950405</v>
      </c>
      <c r="C74" s="2">
        <f t="shared" si="7"/>
        <v>0.66368062425049601</v>
      </c>
      <c r="D74" s="3">
        <f t="shared" si="8"/>
        <v>1.9733642249170198</v>
      </c>
      <c r="E74" s="5">
        <v>126.19666666666667</v>
      </c>
      <c r="F74" s="5">
        <v>273.11066666666665</v>
      </c>
      <c r="G74" s="5">
        <f t="shared" si="9"/>
        <v>223.70064189780402</v>
      </c>
      <c r="H74" s="6">
        <f t="shared" si="10"/>
        <v>139.76922330384505</v>
      </c>
      <c r="I74" s="6">
        <v>7195.1360000000004</v>
      </c>
      <c r="J74" s="6">
        <f t="shared" si="11"/>
        <v>5147.8686293895025</v>
      </c>
    </row>
    <row r="75" spans="1:12" x14ac:dyDescent="0.35">
      <c r="A75" t="s">
        <v>10</v>
      </c>
      <c r="B75" s="1">
        <v>0.33631937574950405</v>
      </c>
      <c r="C75" s="2">
        <f t="shared" si="7"/>
        <v>0.66368062425049601</v>
      </c>
      <c r="D75" s="3">
        <f t="shared" si="8"/>
        <v>1.9733642249170198</v>
      </c>
      <c r="E75" s="5">
        <v>127.43</v>
      </c>
      <c r="F75" s="5">
        <v>273.04000000000002</v>
      </c>
      <c r="G75" s="5">
        <f t="shared" si="9"/>
        <v>224.06853569711473</v>
      </c>
      <c r="H75" s="6">
        <f t="shared" si="10"/>
        <v>139.99908509660401</v>
      </c>
      <c r="I75" s="6">
        <v>7176</v>
      </c>
      <c r="J75" s="6">
        <f t="shared" si="11"/>
        <v>5125.7477826003806</v>
      </c>
      <c r="K75">
        <f>(H75+H74)/6</f>
        <v>46.628051400074845</v>
      </c>
    </row>
    <row r="76" spans="1:12" x14ac:dyDescent="0.35">
      <c r="E76">
        <f>E75/E6</f>
        <v>1.1090513489991296</v>
      </c>
      <c r="F76">
        <f>F75/F6</f>
        <v>1.4798915989159893</v>
      </c>
      <c r="G76" s="5">
        <f>(E76*0.35)+(F76*0.65)</f>
        <v>1.3500975114450884</v>
      </c>
      <c r="H76" s="3">
        <f>H74/H6</f>
        <v>1.3976897284021812</v>
      </c>
      <c r="I76">
        <f>I74/I6</f>
        <v>1.8671438714204454</v>
      </c>
      <c r="J76" s="3">
        <f>J74/J6</f>
        <v>1.3358786528072564</v>
      </c>
      <c r="K76" s="7">
        <f>H75/H70</f>
        <v>1.0493552876192291</v>
      </c>
      <c r="L76" t="s">
        <v>15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2023-05-14T16:27:34Z</dcterms:created>
  <dcterms:modified xsi:type="dcterms:W3CDTF">2023-05-19T10:57:23Z</dcterms:modified>
</cp:coreProperties>
</file>