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2-4/"/>
    </mc:Choice>
  </mc:AlternateContent>
  <xr:revisionPtr revIDLastSave="0" documentId="8_{2EF2680F-605C-481D-85ED-B1A1A03D5574}" xr6:coauthVersionLast="47" xr6:coauthVersionMax="47" xr10:uidLastSave="{00000000-0000-0000-0000-000000000000}"/>
  <bookViews>
    <workbookView xWindow="-110" yWindow="-110" windowWidth="19420" windowHeight="10300" activeTab="1" xr2:uid="{6783D9A2-E06D-4320-8212-EB901B5DBB9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" i="2" l="1"/>
  <c r="D14" i="2"/>
  <c r="B14" i="2"/>
  <c r="E4" i="2"/>
  <c r="E5" i="2"/>
  <c r="E6" i="2"/>
  <c r="E7" i="2"/>
  <c r="E8" i="2"/>
  <c r="E9" i="2"/>
  <c r="E10" i="2"/>
  <c r="E11" i="2"/>
  <c r="E12" i="2"/>
  <c r="E3" i="2"/>
  <c r="D4" i="2"/>
  <c r="D5" i="2"/>
  <c r="D6" i="2"/>
  <c r="D7" i="2"/>
  <c r="D8" i="2"/>
  <c r="D9" i="2"/>
  <c r="D10" i="2"/>
  <c r="D11" i="2"/>
  <c r="D12" i="2"/>
  <c r="D3" i="2"/>
  <c r="L21" i="2"/>
  <c r="L20" i="2"/>
  <c r="K4" i="2"/>
  <c r="L4" i="2" s="1"/>
  <c r="K5" i="2"/>
  <c r="L5" i="2" s="1"/>
  <c r="K6" i="2"/>
  <c r="L6" i="2" s="1"/>
  <c r="K7" i="2"/>
  <c r="L7" i="2" s="1"/>
  <c r="K8" i="2"/>
  <c r="L8" i="2" s="1"/>
  <c r="K9" i="2"/>
  <c r="L9" i="2" s="1"/>
  <c r="K10" i="2"/>
  <c r="L10" i="2" s="1"/>
  <c r="K11" i="2"/>
  <c r="L11" i="2" s="1"/>
  <c r="K3" i="2"/>
  <c r="L3" i="2" s="1"/>
  <c r="J12" i="2"/>
  <c r="H12" i="2"/>
  <c r="G12" i="2"/>
  <c r="G16" i="2" s="1"/>
  <c r="C12" i="2"/>
  <c r="B12" i="2"/>
  <c r="I11" i="2"/>
  <c r="F11" i="2"/>
  <c r="I10" i="2"/>
  <c r="F10" i="2"/>
  <c r="I9" i="2"/>
  <c r="F9" i="2"/>
  <c r="I8" i="2"/>
  <c r="F8" i="2"/>
  <c r="I7" i="2"/>
  <c r="F7" i="2"/>
  <c r="I6" i="2"/>
  <c r="F6" i="2"/>
  <c r="I5" i="2"/>
  <c r="F5" i="2"/>
  <c r="I4" i="2"/>
  <c r="F4" i="2"/>
  <c r="I3" i="2"/>
  <c r="F3" i="2"/>
  <c r="F12" i="2" l="1"/>
  <c r="K12" i="2"/>
  <c r="L12" i="2" s="1"/>
  <c r="H16" i="2"/>
  <c r="I16" i="2" s="1"/>
  <c r="I12" i="2"/>
</calcChain>
</file>

<file path=xl/sharedStrings.xml><?xml version="1.0" encoding="utf-8"?>
<sst xmlns="http://schemas.openxmlformats.org/spreadsheetml/2006/main" count="47" uniqueCount="38">
  <si>
    <t>difference</t>
  </si>
  <si>
    <t>operating income</t>
  </si>
  <si>
    <t>revenue</t>
  </si>
  <si>
    <t xml:space="preserve">revenue </t>
  </si>
  <si>
    <t>%</t>
  </si>
  <si>
    <t>US revenue</t>
  </si>
  <si>
    <t>share of</t>
  </si>
  <si>
    <t>Procter &amp; Gamble</t>
  </si>
  <si>
    <t>change</t>
  </si>
  <si>
    <t>income</t>
  </si>
  <si>
    <t>JP Morgan</t>
  </si>
  <si>
    <t>provisions</t>
  </si>
  <si>
    <t>BOFA</t>
  </si>
  <si>
    <t>Citgroup</t>
  </si>
  <si>
    <t>Wells Fargo</t>
  </si>
  <si>
    <t>Goldman Sachs</t>
  </si>
  <si>
    <t>Morgan Stanley</t>
  </si>
  <si>
    <t>US Bancorp</t>
  </si>
  <si>
    <t>Truist</t>
  </si>
  <si>
    <t>Income/revenue</t>
  </si>
  <si>
    <t>income/revenue</t>
  </si>
  <si>
    <t>2022 vs 2021</t>
  </si>
  <si>
    <t>millions of $s</t>
  </si>
  <si>
    <t>income net of</t>
  </si>
  <si>
    <t xml:space="preserve">adjusted by gdp </t>
  </si>
  <si>
    <t>deflator</t>
  </si>
  <si>
    <t>2022 income</t>
  </si>
  <si>
    <t>2022 income less adjustments</t>
  </si>
  <si>
    <t>2021 income</t>
  </si>
  <si>
    <t>2022 deflated</t>
  </si>
  <si>
    <t>2022 adjusted &amp; deflated</t>
  </si>
  <si>
    <t>nominal 2022 vs 2021</t>
  </si>
  <si>
    <t>nominal 2022 vs 2021 no adjustments</t>
  </si>
  <si>
    <t>deflated 2022 vs 2021 no adjustments</t>
  </si>
  <si>
    <t>REVENUE</t>
  </si>
  <si>
    <t>real change</t>
  </si>
  <si>
    <t>TOTAL</t>
  </si>
  <si>
    <t>PNC Financial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</si>
</sst>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%"/>
    <numFmt numFmtId="165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1" applyNumberFormat="1" applyFont="1"/>
    <xf numFmtId="8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3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BANK INCOME Q3 2021 vs Q3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Sheet2!$A$3:$A$11</c:f>
              <c:strCache>
                <c:ptCount val="9"/>
                <c:pt idx="0">
                  <c:v>JP Morgan</c:v>
                </c:pt>
                <c:pt idx="1">
                  <c:v>BOFA</c:v>
                </c:pt>
                <c:pt idx="2">
                  <c:v>Citgroup</c:v>
                </c:pt>
                <c:pt idx="3">
                  <c:v>Wells Fargo</c:v>
                </c:pt>
                <c:pt idx="4">
                  <c:v>Goldman Sachs</c:v>
                </c:pt>
                <c:pt idx="5">
                  <c:v>Morgan Stanley</c:v>
                </c:pt>
                <c:pt idx="6">
                  <c:v>US Bancorp</c:v>
                </c:pt>
                <c:pt idx="7">
                  <c:v>Truist</c:v>
                </c:pt>
                <c:pt idx="8">
                  <c:v>PNC Financial Services</c:v>
                </c:pt>
              </c:strCache>
            </c:strRef>
          </c:cat>
          <c:val>
            <c:numRef>
              <c:f>Sheet2!$G$3:$G$11</c:f>
              <c:numCache>
                <c:formatCode>"$"#,##0.00</c:formatCode>
                <c:ptCount val="9"/>
                <c:pt idx="0">
                  <c:v>9737</c:v>
                </c:pt>
                <c:pt idx="1">
                  <c:v>8300</c:v>
                </c:pt>
                <c:pt idx="2">
                  <c:v>4394</c:v>
                </c:pt>
                <c:pt idx="3">
                  <c:v>3528</c:v>
                </c:pt>
                <c:pt idx="4">
                  <c:v>3756</c:v>
                </c:pt>
                <c:pt idx="5">
                  <c:v>3388</c:v>
                </c:pt>
                <c:pt idx="6">
                  <c:v>1812</c:v>
                </c:pt>
                <c:pt idx="7">
                  <c:v>1536</c:v>
                </c:pt>
                <c:pt idx="8">
                  <c:v>1640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53-4BC3-803D-34D592BF62AB}"/>
            </c:ext>
          </c:extLst>
        </c:ser>
        <c:ser>
          <c:idx val="1"/>
          <c:order val="1"/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strRef>
              <c:f>Sheet2!$A$3:$A$11</c:f>
              <c:strCache>
                <c:ptCount val="9"/>
                <c:pt idx="0">
                  <c:v>JP Morgan</c:v>
                </c:pt>
                <c:pt idx="1">
                  <c:v>BOFA</c:v>
                </c:pt>
                <c:pt idx="2">
                  <c:v>Citgroup</c:v>
                </c:pt>
                <c:pt idx="3">
                  <c:v>Wells Fargo</c:v>
                </c:pt>
                <c:pt idx="4">
                  <c:v>Goldman Sachs</c:v>
                </c:pt>
                <c:pt idx="5">
                  <c:v>Morgan Stanley</c:v>
                </c:pt>
                <c:pt idx="6">
                  <c:v>US Bancorp</c:v>
                </c:pt>
                <c:pt idx="7">
                  <c:v>Truist</c:v>
                </c:pt>
                <c:pt idx="8">
                  <c:v>PNC Financial Services</c:v>
                </c:pt>
              </c:strCache>
            </c:strRef>
          </c:cat>
          <c:val>
            <c:numRef>
              <c:f>Sheet2!$H$3:$H$11</c:f>
              <c:numCache>
                <c:formatCode>"$"#,##0.00</c:formatCode>
                <c:ptCount val="9"/>
                <c:pt idx="0">
                  <c:v>11687</c:v>
                </c:pt>
                <c:pt idx="1">
                  <c:v>9000</c:v>
                </c:pt>
                <c:pt idx="2">
                  <c:v>5862</c:v>
                </c:pt>
                <c:pt idx="3">
                  <c:v>5122</c:v>
                </c:pt>
                <c:pt idx="4">
                  <c:v>6842</c:v>
                </c:pt>
                <c:pt idx="5">
                  <c:v>4874</c:v>
                </c:pt>
                <c:pt idx="6">
                  <c:v>2028</c:v>
                </c:pt>
                <c:pt idx="7">
                  <c:v>1613</c:v>
                </c:pt>
                <c:pt idx="8">
                  <c:v>1490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53-4BC3-803D-34D592BF6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20919264"/>
        <c:axId val="1920920096"/>
      </c:barChart>
      <c:catAx>
        <c:axId val="192091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0920096"/>
        <c:crosses val="autoZero"/>
        <c:auto val="1"/>
        <c:lblAlgn val="ctr"/>
        <c:lblOffset val="100"/>
        <c:noMultiLvlLbl val="0"/>
      </c:catAx>
      <c:valAx>
        <c:axId val="1920920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0919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INCOME: Q3 2021 vs Q3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Sheet2!$J$18:$J$21</c:f>
              <c:strCache>
                <c:ptCount val="4"/>
                <c:pt idx="0">
                  <c:v>2022 income</c:v>
                </c:pt>
                <c:pt idx="1">
                  <c:v>2022 income less adjustments</c:v>
                </c:pt>
                <c:pt idx="2">
                  <c:v>2021 income</c:v>
                </c:pt>
                <c:pt idx="3">
                  <c:v>2022 adjusted &amp; deflated</c:v>
                </c:pt>
              </c:strCache>
            </c:strRef>
          </c:cat>
          <c:val>
            <c:numRef>
              <c:f>Sheet2!$K$18:$K$21</c:f>
              <c:numCache>
                <c:formatCode>"$"#,##0.00</c:formatCode>
                <c:ptCount val="4"/>
                <c:pt idx="0">
                  <c:v>38091</c:v>
                </c:pt>
                <c:pt idx="1">
                  <c:v>48342</c:v>
                </c:pt>
                <c:pt idx="2">
                  <c:v>48518</c:v>
                </c:pt>
                <c:pt idx="3">
                  <c:v>44474.64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14-4D21-BA6F-F0F780E8AA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0300592"/>
        <c:axId val="2020296848"/>
      </c:barChart>
      <c:catAx>
        <c:axId val="2020300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0296848"/>
        <c:crosses val="autoZero"/>
        <c:auto val="1"/>
        <c:lblAlgn val="ctr"/>
        <c:lblOffset val="100"/>
        <c:noMultiLvlLbl val="0"/>
      </c:catAx>
      <c:valAx>
        <c:axId val="2020296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030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ANNUAL CHANGE BOTH NOMINAL &amp; DEFLATED WITH AND WITHOUT ADJUSTMENTS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Sheet2!$M$19:$P$21</c:f>
              <c:strCache>
                <c:ptCount val="3"/>
                <c:pt idx="0">
                  <c:v>nominal 2022 vs 2021</c:v>
                </c:pt>
                <c:pt idx="1">
                  <c:v>nominal 2022 vs 2021 no adjustments</c:v>
                </c:pt>
                <c:pt idx="2">
                  <c:v>deflated 2022 vs 2021 no adjustments</c:v>
                </c:pt>
              </c:strCache>
            </c:strRef>
          </c:cat>
          <c:val>
            <c:numRef>
              <c:f>Sheet2!$L$19:$L$21</c:f>
              <c:numCache>
                <c:formatCode>0.0%</c:formatCode>
                <c:ptCount val="3"/>
                <c:pt idx="0">
                  <c:v>0.78794836787886313</c:v>
                </c:pt>
                <c:pt idx="1">
                  <c:v>0.99637248031658354</c:v>
                </c:pt>
                <c:pt idx="2">
                  <c:v>0.92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5D-489B-B086-9CEB3130C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1832096"/>
        <c:axId val="2111839168"/>
      </c:barChart>
      <c:catAx>
        <c:axId val="2111832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839168"/>
        <c:crosses val="autoZero"/>
        <c:auto val="1"/>
        <c:lblAlgn val="ctr"/>
        <c:lblOffset val="100"/>
        <c:noMultiLvlLbl val="0"/>
      </c:catAx>
      <c:valAx>
        <c:axId val="2111839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832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DEFLATED REVENUE CHANGE 2022 vs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7030A0"/>
            </a:solidFill>
            <a:ln>
              <a:noFill/>
            </a:ln>
            <a:effectLst/>
          </c:spPr>
          <c:invertIfNegative val="0"/>
          <c:cat>
            <c:strRef>
              <c:f>Sheet2!$A$3:$A$12</c:f>
              <c:strCache>
                <c:ptCount val="10"/>
                <c:pt idx="0">
                  <c:v>JP Morgan</c:v>
                </c:pt>
                <c:pt idx="1">
                  <c:v>BOFA</c:v>
                </c:pt>
                <c:pt idx="2">
                  <c:v>Citgroup</c:v>
                </c:pt>
                <c:pt idx="3">
                  <c:v>Wells Fargo</c:v>
                </c:pt>
                <c:pt idx="4">
                  <c:v>Goldman Sachs</c:v>
                </c:pt>
                <c:pt idx="5">
                  <c:v>Morgan Stanley</c:v>
                </c:pt>
                <c:pt idx="6">
                  <c:v>US Bancorp</c:v>
                </c:pt>
                <c:pt idx="7">
                  <c:v>Truist</c:v>
                </c:pt>
                <c:pt idx="8">
                  <c:v>PNC Financial Services</c:v>
                </c:pt>
                <c:pt idx="9">
                  <c:v>TOTAL</c:v>
                </c:pt>
              </c:strCache>
            </c:strRef>
          </c:cat>
          <c:val>
            <c:numRef>
              <c:f>Sheet2!$E$3:$E$12</c:f>
              <c:numCache>
                <c:formatCode>0.0%</c:formatCode>
                <c:ptCount val="10"/>
                <c:pt idx="0">
                  <c:v>1.0152366175329712</c:v>
                </c:pt>
                <c:pt idx="1">
                  <c:v>0.98859649122807014</c:v>
                </c:pt>
                <c:pt idx="2">
                  <c:v>0.97594772740299196</c:v>
                </c:pt>
                <c:pt idx="3">
                  <c:v>0.95277689285335043</c:v>
                </c:pt>
                <c:pt idx="4">
                  <c:v>0.80959729570840677</c:v>
                </c:pt>
                <c:pt idx="5">
                  <c:v>0.80980953026503089</c:v>
                </c:pt>
                <c:pt idx="6">
                  <c:v>1.2759636256966853</c:v>
                </c:pt>
                <c:pt idx="7">
                  <c:v>0.96441040256501598</c:v>
                </c:pt>
                <c:pt idx="8">
                  <c:v>0.98231287281123725</c:v>
                </c:pt>
                <c:pt idx="9">
                  <c:v>0.95533314548126946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68-4749-A486-D254218E34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1833760"/>
        <c:axId val="2111840000"/>
      </c:barChart>
      <c:catAx>
        <c:axId val="2111833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840000"/>
        <c:crosses val="autoZero"/>
        <c:auto val="1"/>
        <c:lblAlgn val="ctr"/>
        <c:lblOffset val="100"/>
        <c:noMultiLvlLbl val="0"/>
      </c:catAx>
      <c:valAx>
        <c:axId val="2111840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1833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606424</xdr:colOff>
      <xdr:row>17</xdr:row>
      <xdr:rowOff>50800</xdr:rowOff>
    </xdr:from>
    <xdr:to>
      <xdr:col>7</xdr:col>
      <xdr:colOff>12699</xdr:colOff>
      <xdr:row>32</xdr:row>
      <xdr:rowOff>31750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30298B-9E04-6C85-4CB5-E7D403D6F4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117475</xdr:colOff>
      <xdr:row>29</xdr:row>
      <xdr:rowOff>76200</xdr:rowOff>
    </xdr:from>
    <xdr:to>
      <xdr:col>11</xdr:col>
      <xdr:colOff>600075</xdr:colOff>
      <xdr:row>44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C549E82-DE62-11D8-1F8C-ABCFD0ED54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123824</xdr:colOff>
      <xdr:row>0</xdr:row>
      <xdr:rowOff>127000</xdr:rowOff>
    </xdr:from>
    <xdr:to>
      <xdr:col>19</xdr:col>
      <xdr:colOff>552449</xdr:colOff>
      <xdr:row>17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DC0250-E06A-29BD-2B34-41656E4865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669924</xdr:colOff>
      <xdr:row>34</xdr:row>
      <xdr:rowOff>120650</xdr:rowOff>
    </xdr:from>
    <xdr:to>
      <xdr:col>4</xdr:col>
      <xdr:colOff>965199</xdr:colOff>
      <xdr:row>49</xdr:row>
      <xdr:rowOff>101600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7727710-60BF-8477-BE93-C010364882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0.43857</cdr:x>
      <cdr:y>0.22222</cdr:y>
    </cdr:from>
    <cdr:to>
      <cdr:x>0.61259</cdr:x>
      <cdr:y>0.41898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AE7495BA-CF82-3B0A-D42E-6FFC6C85FF87}"/>
            </a:ext>
          </a:extLst>
        </cdr:cNvPr>
        <cdr:cNvSpPr txBox="1"/>
      </cdr:nvSpPr>
      <cdr:spPr>
        <a:xfrm xmlns:a="http://schemas.openxmlformats.org/drawingml/2006/main">
          <a:off x="3184526" y="609600"/>
          <a:ext cx="1263650" cy="539750"/>
        </a:xfrm>
        <a:prstGeom xmlns:a="http://schemas.openxmlformats.org/drawingml/2006/main" prst="rect">
          <a:avLst/>
        </a:prstGeom>
        <a:solidFill xmlns:a="http://schemas.openxmlformats.org/drawingml/2006/main">
          <a:srgbClr val="FFFFCC"/>
        </a:solidFill>
        <a:ln xmlns:a="http://schemas.openxmlformats.org/drawingml/2006/main" w="3175">
          <a:solidFill>
            <a:schemeClr val="tx1"/>
          </a:solidFill>
        </a:ln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GB" sz="1200" b="1">
              <a:solidFill>
                <a:srgbClr val="FF0000"/>
              </a:solidFill>
            </a:rPr>
            <a:t>2022 in RED</a:t>
          </a:r>
        </a:p>
        <a:p xmlns:a="http://schemas.openxmlformats.org/drawingml/2006/main">
          <a:r>
            <a:rPr lang="en-GB" sz="1200" b="1">
              <a:solidFill>
                <a:srgbClr val="00B050"/>
              </a:solidFill>
            </a:rPr>
            <a:t>2021 in</a:t>
          </a:r>
          <a:r>
            <a:rPr lang="en-GB" sz="1200" b="1" baseline="0">
              <a:solidFill>
                <a:srgbClr val="00B050"/>
              </a:solidFill>
            </a:rPr>
            <a:t> GREEN</a:t>
          </a:r>
          <a:endParaRPr lang="en-GB" sz="1200" b="1">
            <a:solidFill>
              <a:srgbClr val="00B050"/>
            </a:solidFill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2C3A6-76E7-4FA1-99B1-DD847A2353D8}">
  <dimension ref="A1:I3"/>
  <sheetViews>
    <sheetView workbookViewId="0">
      <selection activeCell="C16" sqref="C16"/>
    </sheetView>
  </sheetViews>
  <sheetFormatPr defaultRowHeight="14.5" x14ac:dyDescent="0.35"/>
  <cols>
    <col min="1" max="1" width="23.6328125" customWidth="1"/>
    <col min="2" max="10" width="14.6328125" customWidth="1"/>
  </cols>
  <sheetData>
    <row r="1" spans="1:9" s="1" customFormat="1" ht="13" x14ac:dyDescent="0.3">
      <c r="B1" s="1" t="s">
        <v>2</v>
      </c>
      <c r="C1" s="1" t="s">
        <v>3</v>
      </c>
      <c r="D1" s="1" t="s">
        <v>0</v>
      </c>
      <c r="E1" s="1" t="s">
        <v>1</v>
      </c>
      <c r="F1" s="1" t="s">
        <v>1</v>
      </c>
      <c r="G1" s="1" t="s">
        <v>6</v>
      </c>
      <c r="H1" s="1" t="s">
        <v>5</v>
      </c>
      <c r="I1" s="1" t="s">
        <v>5</v>
      </c>
    </row>
    <row r="2" spans="1:9" s="1" customFormat="1" ht="13" x14ac:dyDescent="0.3">
      <c r="B2" s="1">
        <v>2021</v>
      </c>
      <c r="C2" s="1">
        <v>2022</v>
      </c>
      <c r="D2" s="1" t="s">
        <v>4</v>
      </c>
      <c r="E2" s="1">
        <v>2021</v>
      </c>
      <c r="F2" s="1">
        <v>2022</v>
      </c>
      <c r="G2" s="1" t="s">
        <v>2</v>
      </c>
      <c r="H2" s="1">
        <v>2021</v>
      </c>
      <c r="I2" s="1">
        <v>2022</v>
      </c>
    </row>
    <row r="3" spans="1:9" x14ac:dyDescent="0.35">
      <c r="A3" t="s">
        <v>7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9F910-6A7D-4D11-85AB-E91622DD91D0}">
  <dimension ref="A1:M21"/>
  <sheetViews>
    <sheetView tabSelected="1" topLeftCell="F1" workbookViewId="0">
      <selection activeCell="R27" sqref="R27"/>
    </sheetView>
  </sheetViews>
  <sheetFormatPr defaultRowHeight="14.5" x14ac:dyDescent="0.35"/>
  <cols>
    <col min="1" max="1" width="24.6328125" customWidth="1"/>
    <col min="2" max="12" width="14.6328125" customWidth="1"/>
  </cols>
  <sheetData>
    <row r="1" spans="1:12" s="6" customFormat="1" x14ac:dyDescent="0.35">
      <c r="A1" s="6" t="s">
        <v>22</v>
      </c>
      <c r="B1" s="6" t="s">
        <v>2</v>
      </c>
      <c r="C1" s="6" t="s">
        <v>2</v>
      </c>
      <c r="D1" s="6" t="s">
        <v>34</v>
      </c>
      <c r="E1" s="6" t="s">
        <v>35</v>
      </c>
      <c r="F1" s="6" t="s">
        <v>8</v>
      </c>
      <c r="G1" s="6" t="s">
        <v>9</v>
      </c>
      <c r="H1" s="6" t="s">
        <v>9</v>
      </c>
      <c r="I1" s="6" t="s">
        <v>8</v>
      </c>
      <c r="J1" s="6" t="s">
        <v>11</v>
      </c>
      <c r="K1" s="6" t="s">
        <v>23</v>
      </c>
      <c r="L1" s="6" t="s">
        <v>24</v>
      </c>
    </row>
    <row r="2" spans="1:12" x14ac:dyDescent="0.35">
      <c r="B2">
        <v>2022</v>
      </c>
      <c r="C2">
        <v>2021</v>
      </c>
      <c r="D2" t="s">
        <v>29</v>
      </c>
      <c r="E2" t="s">
        <v>21</v>
      </c>
      <c r="G2">
        <v>2022</v>
      </c>
      <c r="H2">
        <v>2021</v>
      </c>
      <c r="J2" t="s">
        <v>21</v>
      </c>
      <c r="K2" t="s">
        <v>11</v>
      </c>
      <c r="L2" t="s">
        <v>25</v>
      </c>
    </row>
    <row r="3" spans="1:12" x14ac:dyDescent="0.35">
      <c r="A3" t="s">
        <v>10</v>
      </c>
      <c r="B3" s="4">
        <v>32716</v>
      </c>
      <c r="C3" s="4">
        <v>29647</v>
      </c>
      <c r="D3" s="4">
        <f>B3*0.92</f>
        <v>30098.720000000001</v>
      </c>
      <c r="E3" s="2">
        <f>D3/C3</f>
        <v>1.0152366175329712</v>
      </c>
      <c r="F3" s="2">
        <f t="shared" ref="F3:F12" si="0">B3/C3</f>
        <v>1.1035180625358383</v>
      </c>
      <c r="G3" s="4">
        <v>9737</v>
      </c>
      <c r="H3" s="4">
        <v>11687</v>
      </c>
      <c r="I3" s="2">
        <f t="shared" ref="I3:I12" si="1">G3/H3</f>
        <v>0.83314794215795329</v>
      </c>
      <c r="J3" s="4">
        <v>3064</v>
      </c>
      <c r="K3" s="4">
        <f>J3+G3</f>
        <v>12801</v>
      </c>
      <c r="L3" s="4">
        <f>K3*0.92</f>
        <v>11776.92</v>
      </c>
    </row>
    <row r="4" spans="1:12" x14ac:dyDescent="0.35">
      <c r="A4" t="s">
        <v>12</v>
      </c>
      <c r="B4" s="4">
        <v>24500</v>
      </c>
      <c r="C4" s="3">
        <v>22800</v>
      </c>
      <c r="D4" s="4">
        <f t="shared" ref="D4:D12" si="2">B4*0.92</f>
        <v>22540</v>
      </c>
      <c r="E4" s="2">
        <f t="shared" ref="E4:E12" si="3">D4/C4</f>
        <v>0.98859649122807014</v>
      </c>
      <c r="F4" s="2">
        <f t="shared" si="0"/>
        <v>1.0745614035087718</v>
      </c>
      <c r="G4" s="4">
        <v>8300</v>
      </c>
      <c r="H4" s="4">
        <v>9000</v>
      </c>
      <c r="I4" s="2">
        <f t="shared" si="1"/>
        <v>0.92222222222222228</v>
      </c>
      <c r="J4" s="4">
        <v>1500</v>
      </c>
      <c r="K4" s="4">
        <f t="shared" ref="K4:K12" si="4">J4+G4</f>
        <v>9800</v>
      </c>
      <c r="L4" s="4">
        <f t="shared" ref="L4:L12" si="5">K4*0.92</f>
        <v>9016</v>
      </c>
    </row>
    <row r="5" spans="1:12" x14ac:dyDescent="0.35">
      <c r="A5" t="s">
        <v>13</v>
      </c>
      <c r="B5" s="4">
        <v>18508</v>
      </c>
      <c r="C5" s="4">
        <v>17447</v>
      </c>
      <c r="D5" s="4">
        <f t="shared" si="2"/>
        <v>17027.36</v>
      </c>
      <c r="E5" s="2">
        <f t="shared" si="3"/>
        <v>0.97594772740299196</v>
      </c>
      <c r="F5" s="2">
        <f t="shared" si="0"/>
        <v>1.0608127471771651</v>
      </c>
      <c r="G5" s="4">
        <v>4394</v>
      </c>
      <c r="H5" s="4">
        <v>5862</v>
      </c>
      <c r="I5" s="2">
        <f t="shared" si="1"/>
        <v>0.74957352439440461</v>
      </c>
      <c r="J5" s="4">
        <v>1631</v>
      </c>
      <c r="K5" s="4">
        <f t="shared" si="4"/>
        <v>6025</v>
      </c>
      <c r="L5" s="4">
        <f t="shared" si="5"/>
        <v>5543</v>
      </c>
    </row>
    <row r="6" spans="1:12" x14ac:dyDescent="0.35">
      <c r="A6" t="s">
        <v>14</v>
      </c>
      <c r="B6" s="4">
        <v>19505</v>
      </c>
      <c r="C6" s="4">
        <v>18834</v>
      </c>
      <c r="D6" s="4">
        <f t="shared" si="2"/>
        <v>17944.600000000002</v>
      </c>
      <c r="E6" s="2">
        <f t="shared" si="3"/>
        <v>0.95277689285335043</v>
      </c>
      <c r="F6" s="2">
        <f t="shared" si="0"/>
        <v>1.0356270574492938</v>
      </c>
      <c r="G6" s="4">
        <v>3528</v>
      </c>
      <c r="H6" s="4">
        <v>5122</v>
      </c>
      <c r="I6" s="2">
        <f t="shared" si="1"/>
        <v>0.68879344006247556</v>
      </c>
      <c r="J6" s="4">
        <v>2179</v>
      </c>
      <c r="K6" s="4">
        <f t="shared" si="4"/>
        <v>5707</v>
      </c>
      <c r="L6" s="4">
        <f t="shared" si="5"/>
        <v>5250.4400000000005</v>
      </c>
    </row>
    <row r="7" spans="1:12" x14ac:dyDescent="0.35">
      <c r="A7" t="s">
        <v>15</v>
      </c>
      <c r="B7" s="4">
        <v>11975</v>
      </c>
      <c r="C7" s="4">
        <v>13608</v>
      </c>
      <c r="D7" s="4">
        <f t="shared" si="2"/>
        <v>11017</v>
      </c>
      <c r="E7" s="2">
        <f t="shared" si="3"/>
        <v>0.80959729570840677</v>
      </c>
      <c r="F7" s="2">
        <f t="shared" si="0"/>
        <v>0.87999706055261606</v>
      </c>
      <c r="G7" s="4">
        <v>3756</v>
      </c>
      <c r="H7" s="4">
        <v>6842</v>
      </c>
      <c r="I7" s="2">
        <f t="shared" si="1"/>
        <v>0.54896229172756505</v>
      </c>
      <c r="J7" s="4">
        <v>340</v>
      </c>
      <c r="K7" s="4">
        <f t="shared" si="4"/>
        <v>4096</v>
      </c>
      <c r="L7" s="4">
        <f t="shared" si="5"/>
        <v>3768.32</v>
      </c>
    </row>
    <row r="8" spans="1:12" x14ac:dyDescent="0.35">
      <c r="A8" t="s">
        <v>16</v>
      </c>
      <c r="B8" s="4">
        <v>12986</v>
      </c>
      <c r="C8" s="4">
        <v>14753</v>
      </c>
      <c r="D8" s="4">
        <f t="shared" si="2"/>
        <v>11947.12</v>
      </c>
      <c r="E8" s="2">
        <f t="shared" si="3"/>
        <v>0.80980953026503089</v>
      </c>
      <c r="F8" s="2">
        <f t="shared" si="0"/>
        <v>0.88022775028807698</v>
      </c>
      <c r="G8" s="4">
        <v>3388</v>
      </c>
      <c r="H8" s="4">
        <v>4874</v>
      </c>
      <c r="I8" s="2">
        <f t="shared" si="1"/>
        <v>0.69511694706606486</v>
      </c>
      <c r="J8" s="4">
        <v>11</v>
      </c>
      <c r="K8" s="4">
        <f t="shared" si="4"/>
        <v>3399</v>
      </c>
      <c r="L8" s="4">
        <f t="shared" si="5"/>
        <v>3127.08</v>
      </c>
    </row>
    <row r="9" spans="1:12" x14ac:dyDescent="0.35">
      <c r="A9" t="s">
        <v>17</v>
      </c>
      <c r="B9" s="4">
        <v>4728</v>
      </c>
      <c r="C9" s="4">
        <v>3409</v>
      </c>
      <c r="D9" s="4">
        <f t="shared" si="2"/>
        <v>4349.76</v>
      </c>
      <c r="E9" s="2">
        <f t="shared" si="3"/>
        <v>1.2759636256966853</v>
      </c>
      <c r="F9" s="2">
        <f t="shared" si="0"/>
        <v>1.3869169844529188</v>
      </c>
      <c r="G9" s="4">
        <v>1812</v>
      </c>
      <c r="H9" s="4">
        <v>2028</v>
      </c>
      <c r="I9" s="2">
        <f t="shared" si="1"/>
        <v>0.89349112426035504</v>
      </c>
      <c r="J9" s="4">
        <v>524</v>
      </c>
      <c r="K9" s="4">
        <f t="shared" si="4"/>
        <v>2336</v>
      </c>
      <c r="L9" s="4">
        <f t="shared" si="5"/>
        <v>2149.12</v>
      </c>
    </row>
    <row r="10" spans="1:12" x14ac:dyDescent="0.35">
      <c r="A10" t="s">
        <v>18</v>
      </c>
      <c r="B10" s="4">
        <v>5885</v>
      </c>
      <c r="C10" s="4">
        <v>5614</v>
      </c>
      <c r="D10" s="4">
        <f t="shared" si="2"/>
        <v>5414.2</v>
      </c>
      <c r="E10" s="2">
        <f t="shared" si="3"/>
        <v>0.96441040256501598</v>
      </c>
      <c r="F10" s="2">
        <f t="shared" si="0"/>
        <v>1.0482721767011043</v>
      </c>
      <c r="G10" s="4">
        <v>1536</v>
      </c>
      <c r="H10" s="4">
        <v>1613</v>
      </c>
      <c r="I10" s="2">
        <f t="shared" si="1"/>
        <v>0.95226286422814632</v>
      </c>
      <c r="J10" s="4">
        <v>558</v>
      </c>
      <c r="K10" s="4">
        <f t="shared" si="4"/>
        <v>2094</v>
      </c>
      <c r="L10" s="4">
        <f t="shared" si="5"/>
        <v>1926.48</v>
      </c>
    </row>
    <row r="11" spans="1:12" x14ac:dyDescent="0.35">
      <c r="A11" t="s">
        <v>37</v>
      </c>
      <c r="B11" s="4">
        <v>5549</v>
      </c>
      <c r="C11" s="4">
        <v>5197</v>
      </c>
      <c r="D11" s="4">
        <f t="shared" si="2"/>
        <v>5105.08</v>
      </c>
      <c r="E11" s="2">
        <f t="shared" si="3"/>
        <v>0.98231287281123725</v>
      </c>
      <c r="F11" s="2">
        <f t="shared" si="0"/>
        <v>1.0677313834904754</v>
      </c>
      <c r="G11" s="4">
        <v>1640</v>
      </c>
      <c r="H11" s="4">
        <v>1490</v>
      </c>
      <c r="I11" s="2">
        <f t="shared" si="1"/>
        <v>1.1006711409395973</v>
      </c>
      <c r="J11" s="4">
        <v>444</v>
      </c>
      <c r="K11" s="4">
        <f t="shared" si="4"/>
        <v>2084</v>
      </c>
      <c r="L11" s="4">
        <f t="shared" si="5"/>
        <v>1917.28</v>
      </c>
    </row>
    <row r="12" spans="1:12" x14ac:dyDescent="0.35">
      <c r="A12" t="s">
        <v>36</v>
      </c>
      <c r="B12" s="4">
        <f>SUM(B3:B11)</f>
        <v>136352</v>
      </c>
      <c r="C12" s="4">
        <f>SUM(C3:C11)</f>
        <v>131309</v>
      </c>
      <c r="D12" s="4">
        <f t="shared" si="2"/>
        <v>125443.84000000001</v>
      </c>
      <c r="E12" s="2">
        <f t="shared" si="3"/>
        <v>0.95533314548126946</v>
      </c>
      <c r="F12" s="2">
        <f t="shared" si="0"/>
        <v>1.0384055929144231</v>
      </c>
      <c r="G12" s="4">
        <f>SUM(G3:G11)</f>
        <v>38091</v>
      </c>
      <c r="H12" s="4">
        <f>SUM(H3:H11)</f>
        <v>48518</v>
      </c>
      <c r="I12" s="2">
        <f t="shared" si="1"/>
        <v>0.78509006966486661</v>
      </c>
      <c r="J12" s="4">
        <f>SUM(J3:J11)</f>
        <v>10251</v>
      </c>
      <c r="K12" s="4">
        <f t="shared" si="4"/>
        <v>48342</v>
      </c>
      <c r="L12" s="4">
        <f t="shared" si="5"/>
        <v>44474.64</v>
      </c>
    </row>
    <row r="14" spans="1:12" x14ac:dyDescent="0.35">
      <c r="B14" s="2">
        <f>B12/C12</f>
        <v>1.0384055929144231</v>
      </c>
      <c r="D14" s="2">
        <f>D12/C12</f>
        <v>0.95533314548126946</v>
      </c>
      <c r="G14" t="s">
        <v>19</v>
      </c>
      <c r="H14" t="s">
        <v>20</v>
      </c>
    </row>
    <row r="15" spans="1:12" x14ac:dyDescent="0.35">
      <c r="G15">
        <v>2022</v>
      </c>
      <c r="H15">
        <v>2021</v>
      </c>
    </row>
    <row r="16" spans="1:12" x14ac:dyDescent="0.35">
      <c r="G16" s="2">
        <f>G12/B12</f>
        <v>0.27935783853555501</v>
      </c>
      <c r="H16" s="2">
        <f>H12/C12</f>
        <v>0.369494855645843</v>
      </c>
      <c r="I16" s="5">
        <f>G16-H16</f>
        <v>-9.0137017110287987E-2</v>
      </c>
    </row>
    <row r="18" spans="10:13" x14ac:dyDescent="0.35">
      <c r="J18" t="s">
        <v>26</v>
      </c>
      <c r="K18" s="4">
        <v>38091</v>
      </c>
    </row>
    <row r="19" spans="10:13" x14ac:dyDescent="0.35">
      <c r="J19" t="s">
        <v>27</v>
      </c>
      <c r="K19" s="4">
        <v>48342</v>
      </c>
      <c r="L19" s="2">
        <f>K18/K19</f>
        <v>0.78794836787886313</v>
      </c>
      <c r="M19" t="s">
        <v>31</v>
      </c>
    </row>
    <row r="20" spans="10:13" x14ac:dyDescent="0.35">
      <c r="J20" t="s">
        <v>28</v>
      </c>
      <c r="K20" s="4">
        <v>48518</v>
      </c>
      <c r="L20" s="2">
        <f>K19/K20</f>
        <v>0.99637248031658354</v>
      </c>
      <c r="M20" t="s">
        <v>32</v>
      </c>
    </row>
    <row r="21" spans="10:13" x14ac:dyDescent="0.35">
      <c r="J21" t="s">
        <v>30</v>
      </c>
      <c r="K21" s="4">
        <v>44474.64</v>
      </c>
      <c r="L21" s="2">
        <f>K21/K19</f>
        <v>0.92</v>
      </c>
      <c r="M21" t="s">
        <v>33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2022-10-19T14:12:42Z</dcterms:created>
  <dcterms:modified xsi:type="dcterms:W3CDTF">2022-10-22T10:41:59Z</dcterms:modified>
</cp:coreProperties>
</file>