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ownloads\2021-3\"/>
    </mc:Choice>
  </mc:AlternateContent>
  <xr:revisionPtr revIDLastSave="0" documentId="13_ncr:1_{11F20A5D-0055-484A-B031-1F286FA5FD37}" xr6:coauthVersionLast="47" xr6:coauthVersionMax="47" xr10:uidLastSave="{00000000-0000-0000-0000-000000000000}"/>
  <bookViews>
    <workbookView xWindow="-110" yWindow="-110" windowWidth="19420" windowHeight="10420" xr2:uid="{9D8AD094-6FB2-4A1D-BFE1-709A94F249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0" i="1" l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B90" i="1"/>
  <c r="D212" i="1"/>
  <c r="E212" i="1"/>
  <c r="F212" i="1"/>
  <c r="G212" i="1"/>
  <c r="H212" i="1"/>
  <c r="I212" i="1"/>
  <c r="J212" i="1"/>
  <c r="K212" i="1"/>
  <c r="L212" i="1"/>
  <c r="M212" i="1"/>
  <c r="N212" i="1"/>
  <c r="O212" i="1"/>
  <c r="P212" i="1"/>
  <c r="Q212" i="1"/>
  <c r="R212" i="1"/>
  <c r="S212" i="1"/>
  <c r="T212" i="1"/>
  <c r="U212" i="1"/>
  <c r="V212" i="1"/>
  <c r="W212" i="1"/>
  <c r="X212" i="1"/>
  <c r="Y212" i="1"/>
  <c r="C212" i="1"/>
  <c r="C366" i="1"/>
  <c r="D366" i="1"/>
  <c r="E366" i="1"/>
  <c r="F366" i="1"/>
  <c r="G366" i="1"/>
  <c r="H366" i="1"/>
  <c r="I366" i="1"/>
  <c r="J366" i="1"/>
  <c r="K366" i="1"/>
  <c r="L366" i="1"/>
  <c r="M366" i="1"/>
  <c r="N366" i="1"/>
  <c r="O366" i="1"/>
  <c r="P366" i="1"/>
  <c r="Q366" i="1"/>
  <c r="R366" i="1"/>
  <c r="S366" i="1"/>
  <c r="T366" i="1"/>
  <c r="U366" i="1"/>
  <c r="V366" i="1"/>
  <c r="W366" i="1"/>
  <c r="X366" i="1"/>
  <c r="Y366" i="1"/>
  <c r="B366" i="1"/>
  <c r="C365" i="1"/>
  <c r="D365" i="1"/>
  <c r="E365" i="1"/>
  <c r="F365" i="1"/>
  <c r="G365" i="1"/>
  <c r="H365" i="1"/>
  <c r="I365" i="1"/>
  <c r="J365" i="1"/>
  <c r="K365" i="1"/>
  <c r="L365" i="1"/>
  <c r="M365" i="1"/>
  <c r="N365" i="1"/>
  <c r="O365" i="1"/>
  <c r="P365" i="1"/>
  <c r="Q365" i="1"/>
  <c r="R365" i="1"/>
  <c r="S365" i="1"/>
  <c r="T365" i="1"/>
  <c r="U365" i="1"/>
  <c r="V365" i="1"/>
  <c r="W365" i="1"/>
  <c r="X365" i="1"/>
  <c r="Y365" i="1"/>
  <c r="B365" i="1"/>
  <c r="C392" i="1"/>
  <c r="D392" i="1"/>
  <c r="E392" i="1"/>
  <c r="F392" i="1"/>
  <c r="G392" i="1"/>
  <c r="H392" i="1"/>
  <c r="I392" i="1"/>
  <c r="J392" i="1"/>
  <c r="K392" i="1"/>
  <c r="L392" i="1"/>
  <c r="M392" i="1"/>
  <c r="N392" i="1"/>
  <c r="O392" i="1"/>
  <c r="P392" i="1"/>
  <c r="Q392" i="1"/>
  <c r="R392" i="1"/>
  <c r="S392" i="1"/>
  <c r="T392" i="1"/>
  <c r="U392" i="1"/>
  <c r="V392" i="1"/>
  <c r="W392" i="1"/>
  <c r="X392" i="1"/>
  <c r="Y392" i="1"/>
  <c r="B392" i="1"/>
  <c r="C391" i="1"/>
  <c r="D391" i="1"/>
  <c r="E391" i="1"/>
  <c r="F391" i="1"/>
  <c r="G391" i="1"/>
  <c r="H391" i="1"/>
  <c r="I391" i="1"/>
  <c r="J391" i="1"/>
  <c r="K391" i="1"/>
  <c r="L391" i="1"/>
  <c r="M391" i="1"/>
  <c r="N391" i="1"/>
  <c r="O391" i="1"/>
  <c r="P391" i="1"/>
  <c r="Q391" i="1"/>
  <c r="R391" i="1"/>
  <c r="S391" i="1"/>
  <c r="T391" i="1"/>
  <c r="U391" i="1"/>
  <c r="V391" i="1"/>
  <c r="W391" i="1"/>
  <c r="X391" i="1"/>
  <c r="Y391" i="1"/>
  <c r="B391" i="1"/>
  <c r="Y389" i="1"/>
  <c r="C389" i="1"/>
  <c r="D389" i="1"/>
  <c r="E389" i="1"/>
  <c r="F389" i="1"/>
  <c r="G389" i="1"/>
  <c r="H389" i="1"/>
  <c r="I389" i="1"/>
  <c r="J389" i="1"/>
  <c r="K389" i="1"/>
  <c r="L389" i="1"/>
  <c r="M389" i="1"/>
  <c r="N389" i="1"/>
  <c r="O389" i="1"/>
  <c r="P389" i="1"/>
  <c r="Q389" i="1"/>
  <c r="R389" i="1"/>
  <c r="S389" i="1"/>
  <c r="T389" i="1"/>
  <c r="U389" i="1"/>
  <c r="V389" i="1"/>
  <c r="W389" i="1"/>
  <c r="X389" i="1"/>
  <c r="B389" i="1"/>
  <c r="C347" i="1"/>
  <c r="D347" i="1"/>
  <c r="E347" i="1"/>
  <c r="F347" i="1"/>
  <c r="G347" i="1"/>
  <c r="H347" i="1"/>
  <c r="I347" i="1"/>
  <c r="J347" i="1"/>
  <c r="K347" i="1"/>
  <c r="L347" i="1"/>
  <c r="M347" i="1"/>
  <c r="N347" i="1"/>
  <c r="O347" i="1"/>
  <c r="P347" i="1"/>
  <c r="Q347" i="1"/>
  <c r="R347" i="1"/>
  <c r="S347" i="1"/>
  <c r="T347" i="1"/>
  <c r="U347" i="1"/>
  <c r="V347" i="1"/>
  <c r="W347" i="1"/>
  <c r="X347" i="1"/>
  <c r="Y347" i="1"/>
  <c r="B347" i="1"/>
  <c r="C346" i="1"/>
  <c r="D346" i="1"/>
  <c r="E346" i="1"/>
  <c r="F346" i="1"/>
  <c r="G346" i="1"/>
  <c r="H346" i="1"/>
  <c r="I346" i="1"/>
  <c r="J346" i="1"/>
  <c r="K346" i="1"/>
  <c r="L346" i="1"/>
  <c r="M346" i="1"/>
  <c r="N346" i="1"/>
  <c r="O346" i="1"/>
  <c r="P346" i="1"/>
  <c r="Q346" i="1"/>
  <c r="R346" i="1"/>
  <c r="S346" i="1"/>
  <c r="T346" i="1"/>
  <c r="U346" i="1"/>
  <c r="V346" i="1"/>
  <c r="W346" i="1"/>
  <c r="X346" i="1"/>
  <c r="Y346" i="1"/>
  <c r="B346" i="1"/>
  <c r="C344" i="1"/>
  <c r="D344" i="1"/>
  <c r="E344" i="1"/>
  <c r="F344" i="1"/>
  <c r="G344" i="1"/>
  <c r="H344" i="1"/>
  <c r="I344" i="1"/>
  <c r="J344" i="1"/>
  <c r="K344" i="1"/>
  <c r="L344" i="1"/>
  <c r="M344" i="1"/>
  <c r="N344" i="1"/>
  <c r="O344" i="1"/>
  <c r="P344" i="1"/>
  <c r="Q344" i="1"/>
  <c r="R344" i="1"/>
  <c r="S344" i="1"/>
  <c r="T344" i="1"/>
  <c r="U344" i="1"/>
  <c r="V344" i="1"/>
  <c r="W344" i="1"/>
  <c r="X344" i="1"/>
  <c r="X348" i="1" s="1"/>
  <c r="X352" i="1" s="1"/>
  <c r="Y344" i="1"/>
  <c r="B344" i="1"/>
  <c r="C318" i="1"/>
  <c r="D318" i="1"/>
  <c r="E318" i="1"/>
  <c r="F318" i="1"/>
  <c r="G318" i="1"/>
  <c r="H318" i="1"/>
  <c r="I318" i="1"/>
  <c r="J318" i="1"/>
  <c r="K318" i="1"/>
  <c r="L318" i="1"/>
  <c r="M318" i="1"/>
  <c r="N318" i="1"/>
  <c r="O318" i="1"/>
  <c r="P318" i="1"/>
  <c r="Q318" i="1"/>
  <c r="R318" i="1"/>
  <c r="S318" i="1"/>
  <c r="T318" i="1"/>
  <c r="U318" i="1"/>
  <c r="V318" i="1"/>
  <c r="W318" i="1"/>
  <c r="X318" i="1"/>
  <c r="Y318" i="1"/>
  <c r="B318" i="1"/>
  <c r="C317" i="1"/>
  <c r="D317" i="1"/>
  <c r="E317" i="1"/>
  <c r="F317" i="1"/>
  <c r="G317" i="1"/>
  <c r="H317" i="1"/>
  <c r="I317" i="1"/>
  <c r="J317" i="1"/>
  <c r="K317" i="1"/>
  <c r="L317" i="1"/>
  <c r="M317" i="1"/>
  <c r="N317" i="1"/>
  <c r="O317" i="1"/>
  <c r="P317" i="1"/>
  <c r="Q317" i="1"/>
  <c r="R317" i="1"/>
  <c r="S317" i="1"/>
  <c r="T317" i="1"/>
  <c r="U317" i="1"/>
  <c r="V317" i="1"/>
  <c r="W317" i="1"/>
  <c r="X317" i="1"/>
  <c r="Y317" i="1"/>
  <c r="B317" i="1"/>
  <c r="C299" i="1"/>
  <c r="D299" i="1"/>
  <c r="E299" i="1"/>
  <c r="F299" i="1"/>
  <c r="G299" i="1"/>
  <c r="H299" i="1"/>
  <c r="I299" i="1"/>
  <c r="J299" i="1"/>
  <c r="K299" i="1"/>
  <c r="L299" i="1"/>
  <c r="M299" i="1"/>
  <c r="N299" i="1"/>
  <c r="O299" i="1"/>
  <c r="P299" i="1"/>
  <c r="Q299" i="1"/>
  <c r="R299" i="1"/>
  <c r="S299" i="1"/>
  <c r="T299" i="1"/>
  <c r="U299" i="1"/>
  <c r="V299" i="1"/>
  <c r="W299" i="1"/>
  <c r="X299" i="1"/>
  <c r="Y299" i="1"/>
  <c r="B299" i="1"/>
  <c r="C298" i="1"/>
  <c r="D298" i="1"/>
  <c r="E298" i="1"/>
  <c r="F298" i="1"/>
  <c r="G298" i="1"/>
  <c r="H298" i="1"/>
  <c r="I298" i="1"/>
  <c r="J298" i="1"/>
  <c r="K298" i="1"/>
  <c r="L298" i="1"/>
  <c r="M298" i="1"/>
  <c r="N298" i="1"/>
  <c r="O298" i="1"/>
  <c r="P298" i="1"/>
  <c r="Q298" i="1"/>
  <c r="R298" i="1"/>
  <c r="S298" i="1"/>
  <c r="T298" i="1"/>
  <c r="U298" i="1"/>
  <c r="V298" i="1"/>
  <c r="W298" i="1"/>
  <c r="X298" i="1"/>
  <c r="Y298" i="1"/>
  <c r="B298" i="1"/>
  <c r="C202" i="1"/>
  <c r="D202" i="1"/>
  <c r="E202" i="1"/>
  <c r="F202" i="1"/>
  <c r="G202" i="1"/>
  <c r="H202" i="1"/>
  <c r="I202" i="1"/>
  <c r="J202" i="1"/>
  <c r="K202" i="1"/>
  <c r="L202" i="1"/>
  <c r="M202" i="1"/>
  <c r="N202" i="1"/>
  <c r="O202" i="1"/>
  <c r="P202" i="1"/>
  <c r="Q202" i="1"/>
  <c r="R202" i="1"/>
  <c r="R208" i="1" s="1"/>
  <c r="R210" i="1" s="1"/>
  <c r="S202" i="1"/>
  <c r="T202" i="1"/>
  <c r="U202" i="1"/>
  <c r="V202" i="1"/>
  <c r="W202" i="1"/>
  <c r="X202" i="1"/>
  <c r="Y202" i="1"/>
  <c r="B202" i="1"/>
  <c r="B208" i="1" s="1"/>
  <c r="B210" i="1" s="1"/>
  <c r="B217" i="1"/>
  <c r="C201" i="1"/>
  <c r="D201" i="1"/>
  <c r="E201" i="1"/>
  <c r="F201" i="1"/>
  <c r="G201" i="1"/>
  <c r="H201" i="1"/>
  <c r="I201" i="1"/>
  <c r="J201" i="1"/>
  <c r="K201" i="1"/>
  <c r="L201" i="1"/>
  <c r="M201" i="1"/>
  <c r="N201" i="1"/>
  <c r="O201" i="1"/>
  <c r="P201" i="1"/>
  <c r="Q201" i="1"/>
  <c r="R201" i="1"/>
  <c r="S201" i="1"/>
  <c r="T201" i="1"/>
  <c r="U201" i="1"/>
  <c r="V201" i="1"/>
  <c r="W201" i="1"/>
  <c r="X201" i="1"/>
  <c r="Y201" i="1"/>
  <c r="B201" i="1"/>
  <c r="C199" i="1"/>
  <c r="D199" i="1"/>
  <c r="E199" i="1"/>
  <c r="F199" i="1"/>
  <c r="G199" i="1"/>
  <c r="H199" i="1"/>
  <c r="I199" i="1"/>
  <c r="J199" i="1"/>
  <c r="K199" i="1"/>
  <c r="L199" i="1"/>
  <c r="M199" i="1"/>
  <c r="N199" i="1"/>
  <c r="O199" i="1"/>
  <c r="P199" i="1"/>
  <c r="Q199" i="1"/>
  <c r="R199" i="1"/>
  <c r="S199" i="1"/>
  <c r="T199" i="1"/>
  <c r="U199" i="1"/>
  <c r="V199" i="1"/>
  <c r="W199" i="1"/>
  <c r="X199" i="1"/>
  <c r="Y199" i="1"/>
  <c r="B199" i="1"/>
  <c r="C84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B84" i="1"/>
  <c r="C83" i="1"/>
  <c r="D83" i="1"/>
  <c r="E83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B83" i="1"/>
  <c r="C81" i="1"/>
  <c r="D81" i="1"/>
  <c r="E81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B81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B65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B64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B46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B45" i="1"/>
  <c r="Y43" i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B43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B27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B26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B24" i="1"/>
  <c r="C7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B7" i="1"/>
  <c r="C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B6" i="1"/>
  <c r="Y363" i="1"/>
  <c r="X363" i="1"/>
  <c r="W363" i="1"/>
  <c r="V363" i="1"/>
  <c r="U363" i="1"/>
  <c r="T363" i="1"/>
  <c r="S363" i="1"/>
  <c r="R363" i="1"/>
  <c r="Q363" i="1"/>
  <c r="P363" i="1"/>
  <c r="O363" i="1"/>
  <c r="N363" i="1"/>
  <c r="M363" i="1"/>
  <c r="L363" i="1"/>
  <c r="K363" i="1"/>
  <c r="J363" i="1"/>
  <c r="I363" i="1"/>
  <c r="H363" i="1"/>
  <c r="G363" i="1"/>
  <c r="F363" i="1"/>
  <c r="E363" i="1"/>
  <c r="D363" i="1"/>
  <c r="C363" i="1"/>
  <c r="B363" i="1"/>
  <c r="Y315" i="1"/>
  <c r="X315" i="1"/>
  <c r="W315" i="1"/>
  <c r="V315" i="1"/>
  <c r="U315" i="1"/>
  <c r="T315" i="1"/>
  <c r="S315" i="1"/>
  <c r="R315" i="1"/>
  <c r="Q315" i="1"/>
  <c r="P315" i="1"/>
  <c r="O315" i="1"/>
  <c r="N315" i="1"/>
  <c r="M315" i="1"/>
  <c r="L315" i="1"/>
  <c r="K315" i="1"/>
  <c r="J315" i="1"/>
  <c r="I315" i="1"/>
  <c r="H315" i="1"/>
  <c r="G315" i="1"/>
  <c r="F315" i="1"/>
  <c r="E315" i="1"/>
  <c r="D315" i="1"/>
  <c r="C315" i="1"/>
  <c r="B315" i="1"/>
  <c r="Y296" i="1"/>
  <c r="X296" i="1"/>
  <c r="W296" i="1"/>
  <c r="V296" i="1"/>
  <c r="U296" i="1"/>
  <c r="T296" i="1"/>
  <c r="S296" i="1"/>
  <c r="R296" i="1"/>
  <c r="Q296" i="1"/>
  <c r="P296" i="1"/>
  <c r="O296" i="1"/>
  <c r="N296" i="1"/>
  <c r="M296" i="1"/>
  <c r="L296" i="1"/>
  <c r="K296" i="1"/>
  <c r="J296" i="1"/>
  <c r="I296" i="1"/>
  <c r="H296" i="1"/>
  <c r="G296" i="1"/>
  <c r="F296" i="1"/>
  <c r="E296" i="1"/>
  <c r="D296" i="1"/>
  <c r="C296" i="1"/>
  <c r="B296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U50" i="1" l="1"/>
  <c r="E50" i="1"/>
  <c r="P50" i="1"/>
  <c r="R50" i="1"/>
  <c r="V209" i="1"/>
  <c r="V211" i="1" s="1"/>
  <c r="N209" i="1"/>
  <c r="N211" i="1" s="1"/>
  <c r="J209" i="1"/>
  <c r="J211" i="1" s="1"/>
  <c r="F209" i="1"/>
  <c r="F211" i="1" s="1"/>
  <c r="B212" i="1"/>
  <c r="J208" i="1"/>
  <c r="J210" i="1" s="1"/>
  <c r="B209" i="1"/>
  <c r="B211" i="1" s="1"/>
  <c r="X209" i="1"/>
  <c r="X211" i="1" s="1"/>
  <c r="T209" i="1"/>
  <c r="T211" i="1" s="1"/>
  <c r="P209" i="1"/>
  <c r="P211" i="1" s="1"/>
  <c r="L209" i="1"/>
  <c r="L211" i="1" s="1"/>
  <c r="H209" i="1"/>
  <c r="H211" i="1" s="1"/>
  <c r="D209" i="1"/>
  <c r="D211" i="1" s="1"/>
  <c r="W367" i="1"/>
  <c r="S367" i="1"/>
  <c r="S368" i="1" s="1"/>
  <c r="S369" i="1" s="1"/>
  <c r="O367" i="1"/>
  <c r="O368" i="1" s="1"/>
  <c r="G367" i="1"/>
  <c r="G368" i="1" s="1"/>
  <c r="C367" i="1"/>
  <c r="C368" i="1" s="1"/>
  <c r="C369" i="1" s="1"/>
  <c r="R209" i="1"/>
  <c r="R211" i="1" s="1"/>
  <c r="W209" i="1"/>
  <c r="W211" i="1" s="1"/>
  <c r="S209" i="1"/>
  <c r="S211" i="1" s="1"/>
  <c r="O209" i="1"/>
  <c r="O211" i="1" s="1"/>
  <c r="K209" i="1"/>
  <c r="K211" i="1" s="1"/>
  <c r="G209" i="1"/>
  <c r="G211" i="1" s="1"/>
  <c r="C209" i="1"/>
  <c r="C211" i="1" s="1"/>
  <c r="W208" i="1"/>
  <c r="W210" i="1" s="1"/>
  <c r="G208" i="1"/>
  <c r="G210" i="1" s="1"/>
  <c r="V208" i="1"/>
  <c r="V210" i="1" s="1"/>
  <c r="N208" i="1"/>
  <c r="N210" i="1" s="1"/>
  <c r="F208" i="1"/>
  <c r="F210" i="1" s="1"/>
  <c r="O208" i="1"/>
  <c r="O210" i="1" s="1"/>
  <c r="Y209" i="1"/>
  <c r="Y211" i="1" s="1"/>
  <c r="U209" i="1"/>
  <c r="U211" i="1" s="1"/>
  <c r="Q209" i="1"/>
  <c r="Q211" i="1" s="1"/>
  <c r="M209" i="1"/>
  <c r="M211" i="1" s="1"/>
  <c r="I209" i="1"/>
  <c r="I211" i="1" s="1"/>
  <c r="E209" i="1"/>
  <c r="E211" i="1" s="1"/>
  <c r="S208" i="1"/>
  <c r="S210" i="1" s="1"/>
  <c r="K208" i="1"/>
  <c r="K210" i="1" s="1"/>
  <c r="C208" i="1"/>
  <c r="C210" i="1" s="1"/>
  <c r="Y208" i="1"/>
  <c r="Y210" i="1" s="1"/>
  <c r="U208" i="1"/>
  <c r="U210" i="1" s="1"/>
  <c r="Q208" i="1"/>
  <c r="Q210" i="1" s="1"/>
  <c r="M208" i="1"/>
  <c r="M210" i="1" s="1"/>
  <c r="I208" i="1"/>
  <c r="I210" i="1" s="1"/>
  <c r="E208" i="1"/>
  <c r="E210" i="1" s="1"/>
  <c r="X208" i="1"/>
  <c r="X210" i="1" s="1"/>
  <c r="T208" i="1"/>
  <c r="T210" i="1" s="1"/>
  <c r="P208" i="1"/>
  <c r="P210" i="1" s="1"/>
  <c r="L208" i="1"/>
  <c r="L210" i="1" s="1"/>
  <c r="H208" i="1"/>
  <c r="H210" i="1" s="1"/>
  <c r="D208" i="1"/>
  <c r="D210" i="1" s="1"/>
  <c r="Y367" i="1"/>
  <c r="U367" i="1"/>
  <c r="Q367" i="1"/>
  <c r="M367" i="1"/>
  <c r="I367" i="1"/>
  <c r="E367" i="1"/>
  <c r="W368" i="1"/>
  <c r="K367" i="1"/>
  <c r="K368" i="1" s="1"/>
  <c r="B367" i="1"/>
  <c r="V367" i="1"/>
  <c r="R367" i="1"/>
  <c r="R368" i="1" s="1"/>
  <c r="N367" i="1"/>
  <c r="J367" i="1"/>
  <c r="F367" i="1"/>
  <c r="F368" i="1" s="1"/>
  <c r="X367" i="1"/>
  <c r="T367" i="1"/>
  <c r="T368" i="1" s="1"/>
  <c r="P367" i="1"/>
  <c r="L367" i="1"/>
  <c r="L368" i="1" s="1"/>
  <c r="H367" i="1"/>
  <c r="D367" i="1"/>
  <c r="D368" i="1" s="1"/>
  <c r="J393" i="1"/>
  <c r="W393" i="1"/>
  <c r="W397" i="1" s="1"/>
  <c r="S393" i="1"/>
  <c r="O393" i="1"/>
  <c r="O397" i="1" s="1"/>
  <c r="K393" i="1"/>
  <c r="K397" i="1" s="1"/>
  <c r="G393" i="1"/>
  <c r="G397" i="1" s="1"/>
  <c r="C393" i="1"/>
  <c r="B393" i="1"/>
  <c r="B395" i="1" s="1"/>
  <c r="V393" i="1"/>
  <c r="N393" i="1"/>
  <c r="Y393" i="1"/>
  <c r="Q393" i="1"/>
  <c r="Q397" i="1" s="1"/>
  <c r="R393" i="1"/>
  <c r="F393" i="1"/>
  <c r="U393" i="1"/>
  <c r="M393" i="1"/>
  <c r="M397" i="1" s="1"/>
  <c r="I393" i="1"/>
  <c r="I397" i="1" s="1"/>
  <c r="E393" i="1"/>
  <c r="E397" i="1" s="1"/>
  <c r="X393" i="1"/>
  <c r="T393" i="1"/>
  <c r="T397" i="1" s="1"/>
  <c r="P393" i="1"/>
  <c r="P397" i="1" s="1"/>
  <c r="L393" i="1"/>
  <c r="L397" i="1" s="1"/>
  <c r="H393" i="1"/>
  <c r="D393" i="1"/>
  <c r="D397" i="1" s="1"/>
  <c r="W348" i="1"/>
  <c r="W352" i="1" s="1"/>
  <c r="C348" i="1"/>
  <c r="C352" i="1" s="1"/>
  <c r="G348" i="1"/>
  <c r="G352" i="1" s="1"/>
  <c r="N348" i="1"/>
  <c r="N352" i="1" s="1"/>
  <c r="V348" i="1"/>
  <c r="V352" i="1" s="1"/>
  <c r="O348" i="1"/>
  <c r="O352" i="1" s="1"/>
  <c r="K348" i="1"/>
  <c r="S348" i="1"/>
  <c r="S352" i="1" s="1"/>
  <c r="F348" i="1"/>
  <c r="F352" i="1" s="1"/>
  <c r="B348" i="1"/>
  <c r="B350" i="1" s="1"/>
  <c r="J348" i="1"/>
  <c r="J352" i="1" s="1"/>
  <c r="R348" i="1"/>
  <c r="R352" i="1" s="1"/>
  <c r="X350" i="1"/>
  <c r="T348" i="1"/>
  <c r="P348" i="1"/>
  <c r="P352" i="1" s="1"/>
  <c r="D348" i="1"/>
  <c r="D352" i="1" s="1"/>
  <c r="L348" i="1"/>
  <c r="L352" i="1" s="1"/>
  <c r="H348" i="1"/>
  <c r="H352" i="1" s="1"/>
  <c r="Y348" i="1"/>
  <c r="Y352" i="1" s="1"/>
  <c r="U348" i="1"/>
  <c r="U352" i="1" s="1"/>
  <c r="Q348" i="1"/>
  <c r="Q352" i="1" s="1"/>
  <c r="M348" i="1"/>
  <c r="M352" i="1" s="1"/>
  <c r="I348" i="1"/>
  <c r="I352" i="1" s="1"/>
  <c r="E348" i="1"/>
  <c r="E352" i="1" s="1"/>
  <c r="T319" i="1"/>
  <c r="T323" i="1" s="1"/>
  <c r="L319" i="1"/>
  <c r="L323" i="1" s="1"/>
  <c r="D319" i="1"/>
  <c r="W319" i="1"/>
  <c r="W323" i="1" s="1"/>
  <c r="O319" i="1"/>
  <c r="O323" i="1" s="1"/>
  <c r="G319" i="1"/>
  <c r="G323" i="1" s="1"/>
  <c r="B319" i="1"/>
  <c r="B321" i="1" s="1"/>
  <c r="V319" i="1"/>
  <c r="V323" i="1" s="1"/>
  <c r="R319" i="1"/>
  <c r="N319" i="1"/>
  <c r="J319" i="1"/>
  <c r="F319" i="1"/>
  <c r="F323" i="1" s="1"/>
  <c r="X319" i="1"/>
  <c r="X323" i="1" s="1"/>
  <c r="P319" i="1"/>
  <c r="P323" i="1" s="1"/>
  <c r="H319" i="1"/>
  <c r="S319" i="1"/>
  <c r="S323" i="1" s="1"/>
  <c r="K319" i="1"/>
  <c r="K323" i="1" s="1"/>
  <c r="C319" i="1"/>
  <c r="C323" i="1" s="1"/>
  <c r="Y319" i="1"/>
  <c r="U319" i="1"/>
  <c r="U323" i="1" s="1"/>
  <c r="Q319" i="1"/>
  <c r="Q323" i="1" s="1"/>
  <c r="M319" i="1"/>
  <c r="M323" i="1" s="1"/>
  <c r="I319" i="1"/>
  <c r="E319" i="1"/>
  <c r="E323" i="1" s="1"/>
  <c r="X300" i="1"/>
  <c r="X304" i="1" s="1"/>
  <c r="P300" i="1"/>
  <c r="P304" i="1" s="1"/>
  <c r="H300" i="1"/>
  <c r="W300" i="1"/>
  <c r="S300" i="1"/>
  <c r="S304" i="1" s="1"/>
  <c r="O300" i="1"/>
  <c r="O304" i="1" s="1"/>
  <c r="K300" i="1"/>
  <c r="G300" i="1"/>
  <c r="C300" i="1"/>
  <c r="C304" i="1" s="1"/>
  <c r="T300" i="1"/>
  <c r="T304" i="1" s="1"/>
  <c r="L300" i="1"/>
  <c r="L304" i="1" s="1"/>
  <c r="D300" i="1"/>
  <c r="D304" i="1" s="1"/>
  <c r="B300" i="1"/>
  <c r="B302" i="1" s="1"/>
  <c r="V300" i="1"/>
  <c r="V304" i="1" s="1"/>
  <c r="R300" i="1"/>
  <c r="N300" i="1"/>
  <c r="N304" i="1" s="1"/>
  <c r="J300" i="1"/>
  <c r="J304" i="1" s="1"/>
  <c r="F300" i="1"/>
  <c r="F304" i="1" s="1"/>
  <c r="Y300" i="1"/>
  <c r="U300" i="1"/>
  <c r="U304" i="1" s="1"/>
  <c r="Q300" i="1"/>
  <c r="Q304" i="1" s="1"/>
  <c r="M300" i="1"/>
  <c r="M304" i="1" s="1"/>
  <c r="I300" i="1"/>
  <c r="E300" i="1"/>
  <c r="E304" i="1" s="1"/>
  <c r="B203" i="1"/>
  <c r="B205" i="1" s="1"/>
  <c r="V203" i="1"/>
  <c r="R203" i="1"/>
  <c r="N203" i="1"/>
  <c r="J203" i="1"/>
  <c r="F203" i="1"/>
  <c r="Y203" i="1"/>
  <c r="U203" i="1"/>
  <c r="Q203" i="1"/>
  <c r="M203" i="1"/>
  <c r="I203" i="1"/>
  <c r="E203" i="1"/>
  <c r="X203" i="1"/>
  <c r="T203" i="1"/>
  <c r="P203" i="1"/>
  <c r="L203" i="1"/>
  <c r="H203" i="1"/>
  <c r="D203" i="1"/>
  <c r="W203" i="1"/>
  <c r="S203" i="1"/>
  <c r="O203" i="1"/>
  <c r="K203" i="1"/>
  <c r="G203" i="1"/>
  <c r="C203" i="1"/>
  <c r="N85" i="1"/>
  <c r="J85" i="1"/>
  <c r="B85" i="1"/>
  <c r="B87" i="1" s="1"/>
  <c r="R85" i="1"/>
  <c r="F85" i="1"/>
  <c r="Y85" i="1"/>
  <c r="U85" i="1"/>
  <c r="Q85" i="1"/>
  <c r="M85" i="1"/>
  <c r="I85" i="1"/>
  <c r="E85" i="1"/>
  <c r="X85" i="1"/>
  <c r="T85" i="1"/>
  <c r="P85" i="1"/>
  <c r="L85" i="1"/>
  <c r="H85" i="1"/>
  <c r="D85" i="1"/>
  <c r="V85" i="1"/>
  <c r="W85" i="1"/>
  <c r="S85" i="1"/>
  <c r="O85" i="1"/>
  <c r="K85" i="1"/>
  <c r="G85" i="1"/>
  <c r="C85" i="1"/>
  <c r="B66" i="1"/>
  <c r="R66" i="1"/>
  <c r="F66" i="1"/>
  <c r="F71" i="1" s="1"/>
  <c r="Y66" i="1"/>
  <c r="Y70" i="1" s="1"/>
  <c r="U66" i="1"/>
  <c r="Q66" i="1"/>
  <c r="M66" i="1"/>
  <c r="M71" i="1" s="1"/>
  <c r="I66" i="1"/>
  <c r="E66" i="1"/>
  <c r="V66" i="1"/>
  <c r="J66" i="1"/>
  <c r="X66" i="1"/>
  <c r="X71" i="1" s="1"/>
  <c r="T66" i="1"/>
  <c r="T71" i="1" s="1"/>
  <c r="P66" i="1"/>
  <c r="P71" i="1" s="1"/>
  <c r="L66" i="1"/>
  <c r="L71" i="1" s="1"/>
  <c r="H66" i="1"/>
  <c r="H71" i="1" s="1"/>
  <c r="D66" i="1"/>
  <c r="D71" i="1" s="1"/>
  <c r="N66" i="1"/>
  <c r="W66" i="1"/>
  <c r="W71" i="1" s="1"/>
  <c r="S66" i="1"/>
  <c r="O66" i="1"/>
  <c r="K66" i="1"/>
  <c r="G66" i="1"/>
  <c r="G71" i="1" s="1"/>
  <c r="C66" i="1"/>
  <c r="B47" i="1"/>
  <c r="B50" i="1" s="1"/>
  <c r="V47" i="1"/>
  <c r="V51" i="1" s="1"/>
  <c r="R47" i="1"/>
  <c r="N47" i="1"/>
  <c r="N51" i="1" s="1"/>
  <c r="J47" i="1"/>
  <c r="J51" i="1" s="1"/>
  <c r="F47" i="1"/>
  <c r="F51" i="1" s="1"/>
  <c r="Y47" i="1"/>
  <c r="Y50" i="1" s="1"/>
  <c r="U47" i="1"/>
  <c r="Q47" i="1"/>
  <c r="Q50" i="1" s="1"/>
  <c r="M47" i="1"/>
  <c r="M50" i="1" s="1"/>
  <c r="I47" i="1"/>
  <c r="I50" i="1" s="1"/>
  <c r="E47" i="1"/>
  <c r="X47" i="1"/>
  <c r="X51" i="1" s="1"/>
  <c r="T47" i="1"/>
  <c r="T51" i="1" s="1"/>
  <c r="P47" i="1"/>
  <c r="L47" i="1"/>
  <c r="L51" i="1" s="1"/>
  <c r="H47" i="1"/>
  <c r="H51" i="1" s="1"/>
  <c r="D47" i="1"/>
  <c r="D51" i="1" s="1"/>
  <c r="W47" i="1"/>
  <c r="W50" i="1" s="1"/>
  <c r="S47" i="1"/>
  <c r="S51" i="1" s="1"/>
  <c r="O47" i="1"/>
  <c r="O51" i="1" s="1"/>
  <c r="K47" i="1"/>
  <c r="K51" i="1" s="1"/>
  <c r="G47" i="1"/>
  <c r="G50" i="1" s="1"/>
  <c r="C47" i="1"/>
  <c r="C50" i="1" s="1"/>
  <c r="V28" i="1"/>
  <c r="B28" i="1"/>
  <c r="B30" i="1" s="1"/>
  <c r="R28" i="1"/>
  <c r="J28" i="1"/>
  <c r="F28" i="1"/>
  <c r="Y28" i="1"/>
  <c r="Y32" i="1" s="1"/>
  <c r="U28" i="1"/>
  <c r="Q28" i="1"/>
  <c r="Q32" i="1" s="1"/>
  <c r="M28" i="1"/>
  <c r="M32" i="1" s="1"/>
  <c r="I28" i="1"/>
  <c r="I32" i="1" s="1"/>
  <c r="E28" i="1"/>
  <c r="E32" i="1" s="1"/>
  <c r="N28" i="1"/>
  <c r="X28" i="1"/>
  <c r="X32" i="1" s="1"/>
  <c r="T28" i="1"/>
  <c r="T32" i="1" s="1"/>
  <c r="P28" i="1"/>
  <c r="L28" i="1"/>
  <c r="L32" i="1" s="1"/>
  <c r="H28" i="1"/>
  <c r="H32" i="1" s="1"/>
  <c r="D28" i="1"/>
  <c r="D32" i="1" s="1"/>
  <c r="W28" i="1"/>
  <c r="S28" i="1"/>
  <c r="S32" i="1" s="1"/>
  <c r="O28" i="1"/>
  <c r="O32" i="1" s="1"/>
  <c r="K28" i="1"/>
  <c r="K32" i="1" s="1"/>
  <c r="G28" i="1"/>
  <c r="C28" i="1"/>
  <c r="C30" i="1" s="1"/>
  <c r="R8" i="1"/>
  <c r="F8" i="1"/>
  <c r="Y8" i="1"/>
  <c r="U8" i="1"/>
  <c r="Q8" i="1"/>
  <c r="M8" i="1"/>
  <c r="I8" i="1"/>
  <c r="E8" i="1"/>
  <c r="V8" i="1"/>
  <c r="J8" i="1"/>
  <c r="X8" i="1"/>
  <c r="T8" i="1"/>
  <c r="P8" i="1"/>
  <c r="L8" i="1"/>
  <c r="H8" i="1"/>
  <c r="D8" i="1"/>
  <c r="B8" i="1"/>
  <c r="N8" i="1"/>
  <c r="W8" i="1"/>
  <c r="S8" i="1"/>
  <c r="O8" i="1"/>
  <c r="K8" i="1"/>
  <c r="G8" i="1"/>
  <c r="C8" i="1"/>
  <c r="U70" i="1" l="1"/>
  <c r="U71" i="1"/>
  <c r="C68" i="1"/>
  <c r="C71" i="1"/>
  <c r="S70" i="1"/>
  <c r="S71" i="1"/>
  <c r="I70" i="1"/>
  <c r="I71" i="1"/>
  <c r="S50" i="1"/>
  <c r="D50" i="1"/>
  <c r="T50" i="1"/>
  <c r="O70" i="1"/>
  <c r="O71" i="1"/>
  <c r="E70" i="1"/>
  <c r="E71" i="1"/>
  <c r="J70" i="1"/>
  <c r="J71" i="1"/>
  <c r="H50" i="1"/>
  <c r="X50" i="1"/>
  <c r="F50" i="1"/>
  <c r="B68" i="1"/>
  <c r="B71" i="1"/>
  <c r="O50" i="1"/>
  <c r="K70" i="1"/>
  <c r="K71" i="1"/>
  <c r="N70" i="1"/>
  <c r="N71" i="1"/>
  <c r="V70" i="1"/>
  <c r="V71" i="1"/>
  <c r="Q70" i="1"/>
  <c r="Q71" i="1"/>
  <c r="R70" i="1"/>
  <c r="R71" i="1"/>
  <c r="K50" i="1"/>
  <c r="J50" i="1"/>
  <c r="L50" i="1"/>
  <c r="N50" i="1"/>
  <c r="V50" i="1"/>
  <c r="O12" i="1"/>
  <c r="O13" i="1"/>
  <c r="V12" i="1"/>
  <c r="V13" i="1"/>
  <c r="Q12" i="1"/>
  <c r="Q13" i="1"/>
  <c r="C10" i="1"/>
  <c r="C13" i="1"/>
  <c r="D12" i="1"/>
  <c r="D13" i="1"/>
  <c r="E12" i="1"/>
  <c r="E13" i="1"/>
  <c r="U12" i="1"/>
  <c r="U13" i="1"/>
  <c r="G12" i="1"/>
  <c r="G13" i="1"/>
  <c r="W12" i="1"/>
  <c r="W13" i="1"/>
  <c r="X12" i="1"/>
  <c r="X13" i="1"/>
  <c r="I12" i="1"/>
  <c r="I13" i="1"/>
  <c r="K12" i="1"/>
  <c r="K13" i="1"/>
  <c r="N12" i="1"/>
  <c r="N13" i="1"/>
  <c r="L12" i="1"/>
  <c r="L13" i="1"/>
  <c r="J12" i="1"/>
  <c r="J13" i="1"/>
  <c r="M12" i="1"/>
  <c r="M13" i="1"/>
  <c r="F12" i="1"/>
  <c r="F13" i="1"/>
  <c r="B10" i="1"/>
  <c r="B13" i="1"/>
  <c r="P12" i="1"/>
  <c r="P13" i="1"/>
  <c r="R12" i="1"/>
  <c r="R13" i="1"/>
  <c r="S12" i="1"/>
  <c r="S13" i="1"/>
  <c r="T12" i="1"/>
  <c r="T13" i="1"/>
  <c r="H12" i="1"/>
  <c r="H13" i="1"/>
  <c r="Y12" i="1"/>
  <c r="Y13" i="1"/>
  <c r="O30" i="1"/>
  <c r="M10" i="1"/>
  <c r="L395" i="1"/>
  <c r="K395" i="1"/>
  <c r="P395" i="1"/>
  <c r="J302" i="1"/>
  <c r="R10" i="1"/>
  <c r="S68" i="1"/>
  <c r="S321" i="1"/>
  <c r="D10" i="1"/>
  <c r="Q30" i="1"/>
  <c r="E302" i="1"/>
  <c r="R369" i="1"/>
  <c r="F369" i="1"/>
  <c r="W321" i="1"/>
  <c r="T10" i="1"/>
  <c r="U321" i="1"/>
  <c r="U302" i="1"/>
  <c r="V321" i="1"/>
  <c r="V368" i="1"/>
  <c r="V369" i="1" s="1"/>
  <c r="O395" i="1"/>
  <c r="L302" i="1"/>
  <c r="U10" i="1"/>
  <c r="J68" i="1"/>
  <c r="K10" i="1"/>
  <c r="I30" i="1"/>
  <c r="N68" i="1"/>
  <c r="S30" i="1"/>
  <c r="C321" i="1"/>
  <c r="L30" i="1"/>
  <c r="L321" i="1"/>
  <c r="M30" i="1"/>
  <c r="J10" i="1"/>
  <c r="G371" i="1"/>
  <c r="G369" i="1"/>
  <c r="B368" i="1"/>
  <c r="B369" i="1" s="1"/>
  <c r="O369" i="1"/>
  <c r="O371" i="1"/>
  <c r="J368" i="1"/>
  <c r="J369" i="1" s="1"/>
  <c r="I368" i="1"/>
  <c r="I371" i="1" s="1"/>
  <c r="Y368" i="1"/>
  <c r="Y371" i="1" s="1"/>
  <c r="G10" i="1"/>
  <c r="W10" i="1"/>
  <c r="H10" i="1"/>
  <c r="X10" i="1"/>
  <c r="I10" i="1"/>
  <c r="Y10" i="1"/>
  <c r="G32" i="1"/>
  <c r="G30" i="1"/>
  <c r="W32" i="1"/>
  <c r="W30" i="1"/>
  <c r="P32" i="1"/>
  <c r="P30" i="1"/>
  <c r="U32" i="1"/>
  <c r="U30" i="1"/>
  <c r="R32" i="1"/>
  <c r="R30" i="1"/>
  <c r="G51" i="1"/>
  <c r="W51" i="1"/>
  <c r="P51" i="1"/>
  <c r="I51" i="1"/>
  <c r="Y51" i="1"/>
  <c r="R51" i="1"/>
  <c r="G70" i="1"/>
  <c r="G68" i="1"/>
  <c r="W70" i="1"/>
  <c r="W68" i="1"/>
  <c r="L70" i="1"/>
  <c r="L68" i="1"/>
  <c r="M70" i="1"/>
  <c r="M68" i="1"/>
  <c r="F70" i="1"/>
  <c r="F68" i="1"/>
  <c r="I304" i="1"/>
  <c r="I302" i="1"/>
  <c r="Y304" i="1"/>
  <c r="Y302" i="1"/>
  <c r="R304" i="1"/>
  <c r="R302" i="1"/>
  <c r="K304" i="1"/>
  <c r="K302" i="1"/>
  <c r="H304" i="1"/>
  <c r="H302" i="1"/>
  <c r="I323" i="1"/>
  <c r="I321" i="1"/>
  <c r="Y323" i="1"/>
  <c r="Y321" i="1"/>
  <c r="H323" i="1"/>
  <c r="H321" i="1"/>
  <c r="J323" i="1"/>
  <c r="J321" i="1"/>
  <c r="D323" i="1"/>
  <c r="D321" i="1"/>
  <c r="H397" i="1"/>
  <c r="H395" i="1"/>
  <c r="X397" i="1"/>
  <c r="X395" i="1"/>
  <c r="U397" i="1"/>
  <c r="U395" i="1"/>
  <c r="Y397" i="1"/>
  <c r="Y395" i="1"/>
  <c r="C397" i="1"/>
  <c r="C395" i="1"/>
  <c r="S397" i="1"/>
  <c r="S395" i="1"/>
  <c r="H368" i="1"/>
  <c r="H369" i="1" s="1"/>
  <c r="X368" i="1"/>
  <c r="X369" i="1" s="1"/>
  <c r="W369" i="1"/>
  <c r="W371" i="1"/>
  <c r="E30" i="1"/>
  <c r="F32" i="1"/>
  <c r="F30" i="1"/>
  <c r="Q51" i="1"/>
  <c r="D70" i="1"/>
  <c r="D68" i="1"/>
  <c r="R323" i="1"/>
  <c r="R321" i="1"/>
  <c r="R395" i="1"/>
  <c r="R397" i="1"/>
  <c r="V397" i="1"/>
  <c r="V395" i="1"/>
  <c r="J397" i="1"/>
  <c r="J395" i="1"/>
  <c r="R371" i="1"/>
  <c r="K68" i="1"/>
  <c r="D395" i="1"/>
  <c r="T395" i="1"/>
  <c r="K321" i="1"/>
  <c r="D302" i="1"/>
  <c r="T302" i="1"/>
  <c r="D30" i="1"/>
  <c r="T30" i="1"/>
  <c r="L10" i="1"/>
  <c r="S371" i="1"/>
  <c r="Q368" i="1"/>
  <c r="Q371" i="1" s="1"/>
  <c r="I395" i="1"/>
  <c r="Y30" i="1"/>
  <c r="E321" i="1"/>
  <c r="N10" i="1"/>
  <c r="C302" i="1"/>
  <c r="M395" i="1"/>
  <c r="T321" i="1"/>
  <c r="M302" i="1"/>
  <c r="E68" i="1"/>
  <c r="U68" i="1"/>
  <c r="N302" i="1"/>
  <c r="C371" i="1"/>
  <c r="S10" i="1"/>
  <c r="Q10" i="1"/>
  <c r="M51" i="1"/>
  <c r="P70" i="1"/>
  <c r="P68" i="1"/>
  <c r="N323" i="1"/>
  <c r="N321" i="1"/>
  <c r="F397" i="1"/>
  <c r="F395" i="1"/>
  <c r="N395" i="1"/>
  <c r="N397" i="1"/>
  <c r="L371" i="1"/>
  <c r="L369" i="1"/>
  <c r="K371" i="1"/>
  <c r="G321" i="1"/>
  <c r="P302" i="1"/>
  <c r="M368" i="1"/>
  <c r="M371" i="1" s="1"/>
  <c r="E395" i="1"/>
  <c r="F302" i="1"/>
  <c r="R68" i="1"/>
  <c r="F10" i="1"/>
  <c r="P321" i="1"/>
  <c r="Q68" i="1"/>
  <c r="V68" i="1"/>
  <c r="O302" i="1"/>
  <c r="V32" i="1"/>
  <c r="V30" i="1"/>
  <c r="T70" i="1"/>
  <c r="T68" i="1"/>
  <c r="N32" i="1"/>
  <c r="N30" i="1"/>
  <c r="J32" i="1"/>
  <c r="J30" i="1"/>
  <c r="E51" i="1"/>
  <c r="U51" i="1"/>
  <c r="H70" i="1"/>
  <c r="H68" i="1"/>
  <c r="X70" i="1"/>
  <c r="X68" i="1"/>
  <c r="G304" i="1"/>
  <c r="G302" i="1"/>
  <c r="W304" i="1"/>
  <c r="W302" i="1"/>
  <c r="D371" i="1"/>
  <c r="D369" i="1"/>
  <c r="T371" i="1"/>
  <c r="T369" i="1"/>
  <c r="N368" i="1"/>
  <c r="N371" i="1" s="1"/>
  <c r="F371" i="1"/>
  <c r="K369" i="1"/>
  <c r="G395" i="1"/>
  <c r="W395" i="1"/>
  <c r="O68" i="1"/>
  <c r="P368" i="1"/>
  <c r="P371" i="1" s="1"/>
  <c r="O321" i="1"/>
  <c r="X302" i="1"/>
  <c r="H30" i="1"/>
  <c r="X30" i="1"/>
  <c r="P10" i="1"/>
  <c r="E368" i="1"/>
  <c r="E371" i="1" s="1"/>
  <c r="U368" i="1"/>
  <c r="U369" i="1" s="1"/>
  <c r="E10" i="1"/>
  <c r="M321" i="1"/>
  <c r="V302" i="1"/>
  <c r="V10" i="1"/>
  <c r="S302" i="1"/>
  <c r="Q395" i="1"/>
  <c r="X321" i="1"/>
  <c r="Q302" i="1"/>
  <c r="I68" i="1"/>
  <c r="Y68" i="1"/>
  <c r="Q321" i="1"/>
  <c r="F321" i="1"/>
  <c r="K30" i="1"/>
  <c r="O10" i="1"/>
  <c r="O350" i="1"/>
  <c r="C350" i="1"/>
  <c r="W350" i="1"/>
  <c r="J350" i="1"/>
  <c r="G350" i="1"/>
  <c r="N350" i="1"/>
  <c r="C12" i="1"/>
  <c r="R350" i="1"/>
  <c r="S350" i="1"/>
  <c r="D350" i="1"/>
  <c r="K352" i="1"/>
  <c r="K350" i="1"/>
  <c r="F350" i="1"/>
  <c r="V350" i="1"/>
  <c r="P350" i="1"/>
  <c r="L350" i="1"/>
  <c r="Q350" i="1"/>
  <c r="E350" i="1"/>
  <c r="U350" i="1"/>
  <c r="T350" i="1"/>
  <c r="T352" i="1"/>
  <c r="I350" i="1"/>
  <c r="Y350" i="1"/>
  <c r="H350" i="1"/>
  <c r="M350" i="1"/>
  <c r="C205" i="1"/>
  <c r="C207" i="1"/>
  <c r="C213" i="1" s="1"/>
  <c r="S205" i="1"/>
  <c r="S207" i="1"/>
  <c r="S213" i="1" s="1"/>
  <c r="L205" i="1"/>
  <c r="L207" i="1"/>
  <c r="L213" i="1" s="1"/>
  <c r="E205" i="1"/>
  <c r="E207" i="1"/>
  <c r="E213" i="1" s="1"/>
  <c r="U205" i="1"/>
  <c r="U207" i="1"/>
  <c r="U213" i="1" s="1"/>
  <c r="N205" i="1"/>
  <c r="N207" i="1"/>
  <c r="N213" i="1" s="1"/>
  <c r="G205" i="1"/>
  <c r="G207" i="1"/>
  <c r="G213" i="1" s="1"/>
  <c r="W205" i="1"/>
  <c r="W207" i="1"/>
  <c r="W213" i="1" s="1"/>
  <c r="P205" i="1"/>
  <c r="P207" i="1"/>
  <c r="P213" i="1" s="1"/>
  <c r="R205" i="1"/>
  <c r="R207" i="1"/>
  <c r="R213" i="1" s="1"/>
  <c r="K205" i="1"/>
  <c r="K207" i="1"/>
  <c r="K213" i="1" s="1"/>
  <c r="D205" i="1"/>
  <c r="D207" i="1"/>
  <c r="D213" i="1" s="1"/>
  <c r="T205" i="1"/>
  <c r="T207" i="1"/>
  <c r="T213" i="1" s="1"/>
  <c r="M205" i="1"/>
  <c r="M207" i="1"/>
  <c r="M213" i="1" s="1"/>
  <c r="F205" i="1"/>
  <c r="F207" i="1"/>
  <c r="F213" i="1" s="1"/>
  <c r="V205" i="1"/>
  <c r="V207" i="1"/>
  <c r="V213" i="1" s="1"/>
  <c r="I205" i="1"/>
  <c r="I207" i="1"/>
  <c r="I213" i="1" s="1"/>
  <c r="Y205" i="1"/>
  <c r="Y207" i="1"/>
  <c r="Y213" i="1" s="1"/>
  <c r="O205" i="1"/>
  <c r="O207" i="1"/>
  <c r="O213" i="1" s="1"/>
  <c r="H205" i="1"/>
  <c r="H207" i="1"/>
  <c r="H213" i="1" s="1"/>
  <c r="X205" i="1"/>
  <c r="X207" i="1"/>
  <c r="X213" i="1" s="1"/>
  <c r="Q205" i="1"/>
  <c r="Q207" i="1"/>
  <c r="Q213" i="1" s="1"/>
  <c r="J205" i="1"/>
  <c r="J207" i="1"/>
  <c r="J213" i="1" s="1"/>
  <c r="C87" i="1"/>
  <c r="C89" i="1"/>
  <c r="S87" i="1"/>
  <c r="S89" i="1"/>
  <c r="H87" i="1"/>
  <c r="H89" i="1"/>
  <c r="X87" i="1"/>
  <c r="X89" i="1"/>
  <c r="Q87" i="1"/>
  <c r="Q89" i="1"/>
  <c r="R87" i="1"/>
  <c r="R89" i="1"/>
  <c r="G87" i="1"/>
  <c r="G89" i="1"/>
  <c r="W87" i="1"/>
  <c r="W89" i="1"/>
  <c r="L87" i="1"/>
  <c r="L89" i="1"/>
  <c r="E87" i="1"/>
  <c r="E89" i="1"/>
  <c r="U87" i="1"/>
  <c r="U89" i="1"/>
  <c r="K87" i="1"/>
  <c r="K89" i="1"/>
  <c r="V87" i="1"/>
  <c r="V89" i="1"/>
  <c r="P87" i="1"/>
  <c r="P89" i="1"/>
  <c r="I87" i="1"/>
  <c r="I89" i="1"/>
  <c r="Y87" i="1"/>
  <c r="Y89" i="1"/>
  <c r="J87" i="1"/>
  <c r="J89" i="1"/>
  <c r="O87" i="1"/>
  <c r="O89" i="1"/>
  <c r="D87" i="1"/>
  <c r="D89" i="1"/>
  <c r="T87" i="1"/>
  <c r="T89" i="1"/>
  <c r="M87" i="1"/>
  <c r="M89" i="1"/>
  <c r="F87" i="1"/>
  <c r="F89" i="1"/>
  <c r="N87" i="1"/>
  <c r="N89" i="1"/>
  <c r="C70" i="1"/>
  <c r="C32" i="1"/>
  <c r="C51" i="1"/>
  <c r="E369" i="1" l="1"/>
  <c r="I369" i="1"/>
  <c r="X371" i="1"/>
  <c r="P369" i="1"/>
  <c r="J371" i="1"/>
  <c r="V371" i="1"/>
  <c r="H371" i="1"/>
  <c r="U371" i="1"/>
  <c r="Y369" i="1"/>
  <c r="Q369" i="1"/>
  <c r="N369" i="1"/>
  <c r="M369" i="1"/>
</calcChain>
</file>

<file path=xl/sharedStrings.xml><?xml version="1.0" encoding="utf-8"?>
<sst xmlns="http://schemas.openxmlformats.org/spreadsheetml/2006/main" count="391" uniqueCount="88">
  <si>
    <t>Private industries</t>
  </si>
  <si>
    <t xml:space="preserve">    Value added</t>
  </si>
  <si>
    <t>rate of turnover</t>
  </si>
  <si>
    <t xml:space="preserve">        Compensation of employees</t>
  </si>
  <si>
    <t xml:space="preserve">        Taxes on production and imports less subsidies</t>
  </si>
  <si>
    <t xml:space="preserve">        Gross operating surplus</t>
  </si>
  <si>
    <t xml:space="preserve">    Intermediate inputs</t>
  </si>
  <si>
    <t xml:space="preserve">        Energy inputs</t>
  </si>
  <si>
    <t xml:space="preserve">        Materials inputs</t>
  </si>
  <si>
    <t xml:space="preserve">        Purchased-services inputs</t>
  </si>
  <si>
    <t xml:space="preserve">    Utilities</t>
  </si>
  <si>
    <t xml:space="preserve">        Value added</t>
  </si>
  <si>
    <t xml:space="preserve">            Compensation of employees</t>
  </si>
  <si>
    <t xml:space="preserve">            Taxes on production and imports less subsidies</t>
  </si>
  <si>
    <t xml:space="preserve">            Gross operating surplus</t>
  </si>
  <si>
    <t xml:space="preserve">        Intermediate inputs</t>
  </si>
  <si>
    <t xml:space="preserve">            Energy inputs</t>
  </si>
  <si>
    <t xml:space="preserve">            Materials inputs</t>
  </si>
  <si>
    <t xml:space="preserve">            Purchased-services inputs</t>
  </si>
  <si>
    <t xml:space="preserve">    Construction</t>
  </si>
  <si>
    <t xml:space="preserve">    Manufacturing</t>
  </si>
  <si>
    <t xml:space="preserve">        Durable goods</t>
  </si>
  <si>
    <t xml:space="preserve">            Value added</t>
  </si>
  <si>
    <t xml:space="preserve">                Compensation of employees</t>
  </si>
  <si>
    <t xml:space="preserve">                Taxes on production and imports less subsidies</t>
  </si>
  <si>
    <t xml:space="preserve">                Gross operating surplus</t>
  </si>
  <si>
    <t xml:space="preserve">            Intermediate inputs</t>
  </si>
  <si>
    <t xml:space="preserve">                Energy inputs</t>
  </si>
  <si>
    <t xml:space="preserve">                Materials inputs</t>
  </si>
  <si>
    <t xml:space="preserve">                Purchased-services inputs</t>
  </si>
  <si>
    <t xml:space="preserve">            Wood products</t>
  </si>
  <si>
    <t xml:space="preserve">                Value added</t>
  </si>
  <si>
    <t xml:space="preserve">                    Compensation of employees</t>
  </si>
  <si>
    <t xml:space="preserve">                    Taxes on production and imports less subsidies</t>
  </si>
  <si>
    <t xml:space="preserve">                    Gross operating surplus</t>
  </si>
  <si>
    <t xml:space="preserve">                Intermediate inputs</t>
  </si>
  <si>
    <t xml:space="preserve">                    Energy inputs</t>
  </si>
  <si>
    <t xml:space="preserve">                    Materials inputs</t>
  </si>
  <si>
    <t xml:space="preserve">                    Purchased-services inputs</t>
  </si>
  <si>
    <t xml:space="preserve">            Nonmetallic mineral products</t>
  </si>
  <si>
    <t xml:space="preserve">            Primary metals</t>
  </si>
  <si>
    <t xml:space="preserve">            Fabricated metal products</t>
  </si>
  <si>
    <t xml:space="preserve">            Machinery</t>
  </si>
  <si>
    <t xml:space="preserve">            Computer and electronic products</t>
  </si>
  <si>
    <t xml:space="preserve">            Electrical equipment, appliances, and components</t>
  </si>
  <si>
    <t xml:space="preserve">            Motor vehicles, bodies and trailers, and parts</t>
  </si>
  <si>
    <t xml:space="preserve">            Other transportation equipment</t>
  </si>
  <si>
    <t xml:space="preserve">            Furniture and related products</t>
  </si>
  <si>
    <t xml:space="preserve">            Miscellaneous manufacturing</t>
  </si>
  <si>
    <t xml:space="preserve">        Nondurable goods</t>
  </si>
  <si>
    <t xml:space="preserve">            Food and beverage and tobacco products</t>
  </si>
  <si>
    <t xml:space="preserve">            Textile mills and textile product mills</t>
  </si>
  <si>
    <t xml:space="preserve">            Apparel and leather and allied products</t>
  </si>
  <si>
    <t xml:space="preserve">            Paper products</t>
  </si>
  <si>
    <t xml:space="preserve">            Printing and related support activities</t>
  </si>
  <si>
    <t xml:space="preserve">            Petroleum and coal products</t>
  </si>
  <si>
    <t xml:space="preserve">            Chemical products</t>
  </si>
  <si>
    <t xml:space="preserve">            Plastics and rubber products</t>
  </si>
  <si>
    <t xml:space="preserve">    Transportation and warehousing</t>
  </si>
  <si>
    <t xml:space="preserve">    Information</t>
  </si>
  <si>
    <t xml:space="preserve">        Computer systems design and related services</t>
  </si>
  <si>
    <t xml:space="preserve">        Arts, entertainment, and recreation</t>
  </si>
  <si>
    <t xml:space="preserve">    Private goods-producing industries 1</t>
  </si>
  <si>
    <t>depreciation</t>
  </si>
  <si>
    <t>net value added</t>
  </si>
  <si>
    <t>net surplus</t>
  </si>
  <si>
    <t>circulating capital</t>
  </si>
  <si>
    <t>rate of profit</t>
  </si>
  <si>
    <t>fixed capital</t>
  </si>
  <si>
    <t>pre-tax profits</t>
  </si>
  <si>
    <t>pre tax rate of profit</t>
  </si>
  <si>
    <t>pre-tax rate of profit</t>
  </si>
  <si>
    <t>pre-tax rates of profit</t>
  </si>
  <si>
    <t xml:space="preserve">    Mining</t>
  </si>
  <si>
    <t>rate of exploitation</t>
  </si>
  <si>
    <t>rate of surplus value</t>
  </si>
  <si>
    <t>rate of exploitation indexed</t>
  </si>
  <si>
    <t>rate of surplus value indexed</t>
  </si>
  <si>
    <t>pre-tax profit indexed</t>
  </si>
  <si>
    <t>pre-tax rate of profit indexed</t>
  </si>
  <si>
    <t>note blue trend line better correlation with profits than green line</t>
  </si>
  <si>
    <t>also when the blue line is above the green profits rise and when blue line falls towards and below green line profits plunge</t>
  </si>
  <si>
    <t>Graph 1.</t>
  </si>
  <si>
    <t>Graph 2.</t>
  </si>
  <si>
    <t>Graph 3.</t>
  </si>
  <si>
    <t>net surplus rate of profit</t>
  </si>
  <si>
    <t>circulating capital share of fixed capital</t>
  </si>
  <si>
    <t>ratio of circulating to fixed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</si>
</sst>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sz val="11"/>
      <color rgb="FF00B050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1"/>
      <color rgb="FF0070C0"/>
      <name val="Calibri"/>
      <family val="2"/>
      <scheme val="minor"/>
    </font>
    <font>
      <b/>
      <sz val="10"/>
      <color theme="4"/>
      <name val="Arial"/>
      <family val="2"/>
    </font>
    <font>
      <sz val="10"/>
      <color theme="4"/>
      <name val="Arial"/>
      <family val="2"/>
    </font>
    <font>
      <sz val="11"/>
      <color theme="4"/>
      <name val="Calibri"/>
      <family val="2"/>
      <scheme val="minor"/>
    </font>
    <font>
      <b/>
      <sz val="10"/>
      <color rgb="FFFFC000"/>
      <name val="Arial"/>
      <family val="2"/>
    </font>
    <font>
      <sz val="10"/>
      <color rgb="FFFFC000"/>
      <name val="Arial"/>
      <family val="2"/>
    </font>
    <font>
      <sz val="11"/>
      <color rgb="FFFFC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6" fillId="0" borderId="0" xfId="0" applyFont="1"/>
    <xf numFmtId="0" fontId="2" fillId="2" borderId="0" xfId="0" applyFont="1" applyFill="1"/>
    <xf numFmtId="0" fontId="7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2" fontId="7" fillId="0" borderId="0" xfId="0" applyNumberFormat="1" applyFont="1"/>
    <xf numFmtId="164" fontId="7" fillId="0" borderId="0" xfId="0" applyNumberFormat="1" applyFont="1"/>
    <xf numFmtId="0" fontId="9" fillId="0" borderId="0" xfId="0" applyFont="1"/>
    <xf numFmtId="0" fontId="11" fillId="0" borderId="0" xfId="0" applyFont="1"/>
    <xf numFmtId="165" fontId="10" fillId="0" borderId="0" xfId="1" applyNumberFormat="1" applyFont="1"/>
    <xf numFmtId="2" fontId="3" fillId="0" borderId="0" xfId="0" applyNumberFormat="1" applyFont="1"/>
    <xf numFmtId="164" fontId="3" fillId="0" borderId="0" xfId="0" applyNumberFormat="1" applyFont="1"/>
    <xf numFmtId="165" fontId="11" fillId="0" borderId="0" xfId="1" applyNumberFormat="1" applyFont="1"/>
    <xf numFmtId="0" fontId="12" fillId="0" borderId="0" xfId="0" applyFont="1"/>
    <xf numFmtId="165" fontId="13" fillId="0" borderId="0" xfId="1" applyNumberFormat="1" applyFont="1"/>
    <xf numFmtId="0" fontId="14" fillId="0" borderId="0" xfId="0" applyFont="1"/>
    <xf numFmtId="164" fontId="0" fillId="0" borderId="0" xfId="0" applyNumberFormat="1"/>
    <xf numFmtId="165" fontId="14" fillId="0" borderId="0" xfId="1" applyNumberFormat="1" applyFont="1"/>
    <xf numFmtId="165" fontId="7" fillId="0" borderId="0" xfId="1" applyNumberFormat="1" applyFont="1"/>
    <xf numFmtId="0" fontId="15" fillId="0" borderId="0" xfId="0" applyFont="1"/>
    <xf numFmtId="165" fontId="16" fillId="0" borderId="0" xfId="1" applyNumberFormat="1" applyFont="1"/>
    <xf numFmtId="0" fontId="17" fillId="0" borderId="0" xfId="0" applyFont="1"/>
    <xf numFmtId="0" fontId="13" fillId="0" borderId="0" xfId="0" applyFont="1"/>
    <xf numFmtId="164" fontId="6" fillId="0" borderId="0" xfId="0" applyNumberFormat="1" applyFont="1"/>
    <xf numFmtId="2" fontId="0" fillId="0" borderId="0" xfId="0" applyNumberFormat="1"/>
    <xf numFmtId="165" fontId="0" fillId="0" borderId="0" xfId="1" applyNumberFormat="1" applyFont="1"/>
    <xf numFmtId="165" fontId="9" fillId="0" borderId="0" xfId="1" applyNumberFormat="1" applyFont="1"/>
    <xf numFmtId="0" fontId="18" fillId="0" borderId="0" xfId="0" applyFont="1"/>
    <xf numFmtId="165" fontId="19" fillId="0" borderId="0" xfId="1" applyNumberFormat="1" applyFont="1"/>
    <xf numFmtId="0" fontId="20" fillId="0" borderId="0" xfId="0" applyFont="1"/>
    <xf numFmtId="9" fontId="19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PRE-TAX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258549373373271E-2"/>
          <c:y val="9.6404308202154121E-2"/>
          <c:w val="0.9025080029271122"/>
          <c:h val="0.65084122148360302"/>
        </c:manualLayout>
      </c:layout>
      <c:lineChart>
        <c:grouping val="standard"/>
        <c:varyColors val="0"/>
        <c:ser>
          <c:idx val="1"/>
          <c:order val="0"/>
          <c:tx>
            <c:v>utilities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Sheet1!$C$32:$Y$32</c:f>
              <c:numCache>
                <c:formatCode>0.0%</c:formatCode>
                <c:ptCount val="23"/>
                <c:pt idx="0">
                  <c:v>3.1648323078433772E-2</c:v>
                </c:pt>
                <c:pt idx="1">
                  <c:v>3.184270846731941E-2</c:v>
                </c:pt>
                <c:pt idx="2">
                  <c:v>2.1670040449962326E-2</c:v>
                </c:pt>
                <c:pt idx="3">
                  <c:v>1.8559641959923698E-2</c:v>
                </c:pt>
                <c:pt idx="4">
                  <c:v>8.6296178921796019E-3</c:v>
                </c:pt>
                <c:pt idx="5">
                  <c:v>1.0381037764694038E-2</c:v>
                </c:pt>
                <c:pt idx="6">
                  <c:v>1.5258177064491965E-2</c:v>
                </c:pt>
                <c:pt idx="7">
                  <c:v>2.2362211545700453E-2</c:v>
                </c:pt>
                <c:pt idx="8">
                  <c:v>3.3808105461093779E-2</c:v>
                </c:pt>
                <c:pt idx="9">
                  <c:v>2.8873955209599428E-2</c:v>
                </c:pt>
                <c:pt idx="10">
                  <c:v>1.6258383705765302E-2</c:v>
                </c:pt>
                <c:pt idx="11">
                  <c:v>1.2291783558640856E-2</c:v>
                </c:pt>
                <c:pt idx="12">
                  <c:v>1.5134170988468589E-2</c:v>
                </c:pt>
                <c:pt idx="13">
                  <c:v>4.8184434847537826E-3</c:v>
                </c:pt>
                <c:pt idx="14">
                  <c:v>6.1199456467492929E-3</c:v>
                </c:pt>
                <c:pt idx="15">
                  <c:v>1.2569291502181593E-2</c:v>
                </c:pt>
                <c:pt idx="16">
                  <c:v>1.3670764514263779E-2</c:v>
                </c:pt>
                <c:pt idx="17">
                  <c:v>7.8721688305865064E-3</c:v>
                </c:pt>
                <c:pt idx="18">
                  <c:v>3.7589086875136563E-3</c:v>
                </c:pt>
                <c:pt idx="19">
                  <c:v>5.3185568504234403E-3</c:v>
                </c:pt>
                <c:pt idx="20">
                  <c:v>7.895918062657159E-3</c:v>
                </c:pt>
                <c:pt idx="21">
                  <c:v>2.408772609414668E-3</c:v>
                </c:pt>
                <c:pt idx="22">
                  <c:v>3.3727914927508141E-3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3D8-4931-814C-2264D6600AB8}"/>
            </c:ext>
          </c:extLst>
        </c:ser>
        <c:ser>
          <c:idx val="2"/>
          <c:order val="1"/>
          <c:tx>
            <c:v>construction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Sheet1!$C$51:$Y$51</c:f>
              <c:numCache>
                <c:formatCode>0.0%</c:formatCode>
                <c:ptCount val="23"/>
                <c:pt idx="0">
                  <c:v>7.1522982305400579E-2</c:v>
                </c:pt>
                <c:pt idx="1">
                  <c:v>7.5130166016594155E-2</c:v>
                </c:pt>
                <c:pt idx="2">
                  <c:v>8.2094287978410438E-2</c:v>
                </c:pt>
                <c:pt idx="3">
                  <c:v>9.0544446066311429E-2</c:v>
                </c:pt>
                <c:pt idx="4">
                  <c:v>7.7973888222958684E-2</c:v>
                </c:pt>
                <c:pt idx="5">
                  <c:v>7.2969931999752047E-2</c:v>
                </c:pt>
                <c:pt idx="6">
                  <c:v>0.10134566034638948</c:v>
                </c:pt>
                <c:pt idx="7">
                  <c:v>0.1385059068005611</c:v>
                </c:pt>
                <c:pt idx="8">
                  <c:v>0.12664448904992262</c:v>
                </c:pt>
                <c:pt idx="9">
                  <c:v>9.5518491257259988E-2</c:v>
                </c:pt>
                <c:pt idx="10">
                  <c:v>5.7291085355458016E-2</c:v>
                </c:pt>
                <c:pt idx="11">
                  <c:v>4.2760056361853066E-2</c:v>
                </c:pt>
                <c:pt idx="12">
                  <c:v>4.7428873919970235E-2</c:v>
                </c:pt>
                <c:pt idx="13">
                  <c:v>5.2375537477014816E-2</c:v>
                </c:pt>
                <c:pt idx="14">
                  <c:v>7.412559572995614E-2</c:v>
                </c:pt>
                <c:pt idx="15">
                  <c:v>6.6398757218462098E-2</c:v>
                </c:pt>
                <c:pt idx="16">
                  <c:v>8.4546232581326652E-2</c:v>
                </c:pt>
                <c:pt idx="17">
                  <c:v>0.10787094603037115</c:v>
                </c:pt>
                <c:pt idx="18">
                  <c:v>0.12384406585840017</c:v>
                </c:pt>
                <c:pt idx="19">
                  <c:v>0.12582509982591039</c:v>
                </c:pt>
                <c:pt idx="20">
                  <c:v>0.11967529606221419</c:v>
                </c:pt>
                <c:pt idx="21">
                  <c:v>0.1209501566438691</c:v>
                </c:pt>
                <c:pt idx="22">
                  <c:v>0.15580175157361484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3D8-4931-814C-2264D6600AB8}"/>
            </c:ext>
          </c:extLst>
        </c:ser>
        <c:ser>
          <c:idx val="3"/>
          <c:order val="2"/>
          <c:tx>
            <c:v>manufacturing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Sheet1!$C$70:$Y$70</c:f>
              <c:numCache>
                <c:formatCode>0.0%</c:formatCode>
                <c:ptCount val="23"/>
                <c:pt idx="0">
                  <c:v>6.4634997927961749E-2</c:v>
                </c:pt>
                <c:pt idx="1">
                  <c:v>6.1417556539618466E-2</c:v>
                </c:pt>
                <c:pt idx="2">
                  <c:v>5.8952941985249155E-2</c:v>
                </c:pt>
                <c:pt idx="3">
                  <c:v>2.2754134009596305E-2</c:v>
                </c:pt>
                <c:pt idx="4">
                  <c:v>2.3391420504556903E-2</c:v>
                </c:pt>
                <c:pt idx="5">
                  <c:v>4.023842171783204E-2</c:v>
                </c:pt>
                <c:pt idx="6">
                  <c:v>6.0953599108401674E-2</c:v>
                </c:pt>
                <c:pt idx="7">
                  <c:v>8.3765864500641843E-2</c:v>
                </c:pt>
                <c:pt idx="8">
                  <c:v>9.8363718777960144E-2</c:v>
                </c:pt>
                <c:pt idx="9">
                  <c:v>8.5634252621059517E-2</c:v>
                </c:pt>
                <c:pt idx="10">
                  <c:v>6.2786974582654489E-2</c:v>
                </c:pt>
                <c:pt idx="11">
                  <c:v>3.9462865119650484E-2</c:v>
                </c:pt>
                <c:pt idx="12">
                  <c:v>7.2636985262586981E-2</c:v>
                </c:pt>
                <c:pt idx="13">
                  <c:v>7.6301726230720235E-2</c:v>
                </c:pt>
                <c:pt idx="14">
                  <c:v>9.1508842168048735E-2</c:v>
                </c:pt>
                <c:pt idx="15">
                  <c:v>9.5840188842534188E-2</c:v>
                </c:pt>
                <c:pt idx="16">
                  <c:v>9.7214601806564341E-2</c:v>
                </c:pt>
                <c:pt idx="17">
                  <c:v>8.168307227716301E-2</c:v>
                </c:pt>
                <c:pt idx="18">
                  <c:v>6.8669085352498854E-2</c:v>
                </c:pt>
                <c:pt idx="19">
                  <c:v>6.7441158473266566E-2</c:v>
                </c:pt>
                <c:pt idx="20">
                  <c:v>6.962669306950249E-2</c:v>
                </c:pt>
                <c:pt idx="21">
                  <c:v>6.3632723658847562E-2</c:v>
                </c:pt>
                <c:pt idx="22">
                  <c:v>5.9447363467332433E-2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3D8-4931-814C-2264D6600AB8}"/>
            </c:ext>
          </c:extLst>
        </c:ser>
        <c:ser>
          <c:idx val="4"/>
          <c:order val="3"/>
          <c:tx>
            <c:v>transport-warehousing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Sheet1!$C$304:$Y$304</c:f>
              <c:numCache>
                <c:formatCode>0.0%</c:formatCode>
                <c:ptCount val="23"/>
                <c:pt idx="0">
                  <c:v>1.3546198149257579E-2</c:v>
                </c:pt>
                <c:pt idx="1">
                  <c:v>7.9313180562172788E-3</c:v>
                </c:pt>
                <c:pt idx="2">
                  <c:v>9.5999190340803654E-3</c:v>
                </c:pt>
                <c:pt idx="3">
                  <c:v>-9.2190728825494673E-4</c:v>
                </c:pt>
                <c:pt idx="4">
                  <c:v>-5.8758737176878096E-3</c:v>
                </c:pt>
                <c:pt idx="5">
                  <c:v>4.1300186527584637E-3</c:v>
                </c:pt>
                <c:pt idx="6">
                  <c:v>1.0897153115588264E-2</c:v>
                </c:pt>
                <c:pt idx="7">
                  <c:v>2.4393594344355233E-2</c:v>
                </c:pt>
                <c:pt idx="8">
                  <c:v>3.2604097721032108E-2</c:v>
                </c:pt>
                <c:pt idx="9">
                  <c:v>1.884536083932354E-2</c:v>
                </c:pt>
                <c:pt idx="10">
                  <c:v>2.0317559918991684E-2</c:v>
                </c:pt>
                <c:pt idx="11">
                  <c:v>1.7134078663795217E-2</c:v>
                </c:pt>
                <c:pt idx="12">
                  <c:v>3.3289545412542434E-2</c:v>
                </c:pt>
                <c:pt idx="13">
                  <c:v>2.215942211377649E-2</c:v>
                </c:pt>
                <c:pt idx="14">
                  <c:v>3.7500969661247233E-2</c:v>
                </c:pt>
                <c:pt idx="15">
                  <c:v>3.0146136969954516E-2</c:v>
                </c:pt>
                <c:pt idx="16">
                  <c:v>3.4600979632288739E-2</c:v>
                </c:pt>
                <c:pt idx="17">
                  <c:v>3.6109201410800908E-2</c:v>
                </c:pt>
                <c:pt idx="18">
                  <c:v>3.7856368186831794E-2</c:v>
                </c:pt>
                <c:pt idx="19">
                  <c:v>3.3655799816450657E-2</c:v>
                </c:pt>
                <c:pt idx="20">
                  <c:v>2.5564197543419428E-2</c:v>
                </c:pt>
                <c:pt idx="21">
                  <c:v>1.8712833321573887E-2</c:v>
                </c:pt>
                <c:pt idx="22">
                  <c:v>9.3847538789532253E-3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3D8-4931-814C-2264D6600AB8}"/>
            </c:ext>
          </c:extLst>
        </c:ser>
        <c:ser>
          <c:idx val="5"/>
          <c:order val="4"/>
          <c:tx>
            <c:v>arts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Sheet1!$C$352:$Y$352</c:f>
              <c:numCache>
                <c:formatCode>0.0%</c:formatCode>
                <c:ptCount val="23"/>
                <c:pt idx="0">
                  <c:v>8.1839987882737948E-3</c:v>
                </c:pt>
                <c:pt idx="1">
                  <c:v>7.8461468499819182E-3</c:v>
                </c:pt>
                <c:pt idx="2">
                  <c:v>6.2092110998111273E-3</c:v>
                </c:pt>
                <c:pt idx="3">
                  <c:v>7.6734500213117441E-3</c:v>
                </c:pt>
                <c:pt idx="4">
                  <c:v>9.095127427345872E-3</c:v>
                </c:pt>
                <c:pt idx="5">
                  <c:v>9.3863701437919451E-3</c:v>
                </c:pt>
                <c:pt idx="6">
                  <c:v>1.2112969500549802E-2</c:v>
                </c:pt>
                <c:pt idx="7">
                  <c:v>1.511639677259226E-2</c:v>
                </c:pt>
                <c:pt idx="8">
                  <c:v>1.39471509621553E-2</c:v>
                </c:pt>
                <c:pt idx="9">
                  <c:v>1.2707367729633691E-2</c:v>
                </c:pt>
                <c:pt idx="10">
                  <c:v>1.1102091934643399E-2</c:v>
                </c:pt>
                <c:pt idx="11">
                  <c:v>1.1733973302576499E-2</c:v>
                </c:pt>
                <c:pt idx="12">
                  <c:v>1.2739954590928301E-2</c:v>
                </c:pt>
                <c:pt idx="13">
                  <c:v>1.5886037982733827E-2</c:v>
                </c:pt>
                <c:pt idx="14">
                  <c:v>1.7462367707686579E-2</c:v>
                </c:pt>
                <c:pt idx="15">
                  <c:v>1.3704765004890353E-2</c:v>
                </c:pt>
                <c:pt idx="16">
                  <c:v>1.5077722959000082E-2</c:v>
                </c:pt>
                <c:pt idx="17">
                  <c:v>1.4641898365764445E-2</c:v>
                </c:pt>
                <c:pt idx="18">
                  <c:v>1.7453455227050108E-2</c:v>
                </c:pt>
                <c:pt idx="19">
                  <c:v>1.8268966330396322E-2</c:v>
                </c:pt>
                <c:pt idx="20">
                  <c:v>1.8323838279899401E-2</c:v>
                </c:pt>
                <c:pt idx="21">
                  <c:v>1.8142683529354418E-2</c:v>
                </c:pt>
                <c:pt idx="22">
                  <c:v>6.3319197194209005E-3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D8-4931-814C-2264D6600AB8}"/>
            </c:ext>
          </c:extLst>
        </c:ser>
        <c:ser>
          <c:idx val="6"/>
          <c:order val="5"/>
          <c:tx>
            <c:v>information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Sheet1!$C$323:$Y$323</c:f>
              <c:numCache>
                <c:formatCode>0.0%</c:formatCode>
                <c:ptCount val="23"/>
                <c:pt idx="0">
                  <c:v>2.6240799109854825E-2</c:v>
                </c:pt>
                <c:pt idx="1">
                  <c:v>1.4951853501624016E-2</c:v>
                </c:pt>
                <c:pt idx="2">
                  <c:v>-8.1251461177516988E-3</c:v>
                </c:pt>
                <c:pt idx="3">
                  <c:v>-1.6962667511392387E-2</c:v>
                </c:pt>
                <c:pt idx="4">
                  <c:v>2.5855666747082225E-3</c:v>
                </c:pt>
                <c:pt idx="5">
                  <c:v>1.6911050016821964E-2</c:v>
                </c:pt>
                <c:pt idx="6">
                  <c:v>3.5384441513733711E-2</c:v>
                </c:pt>
                <c:pt idx="7">
                  <c:v>5.5014920685965335E-2</c:v>
                </c:pt>
                <c:pt idx="8">
                  <c:v>5.8593190030861941E-2</c:v>
                </c:pt>
                <c:pt idx="9">
                  <c:v>5.8930282659986864E-2</c:v>
                </c:pt>
                <c:pt idx="10">
                  <c:v>4.6758930208602681E-2</c:v>
                </c:pt>
                <c:pt idx="11">
                  <c:v>4.1087158320539025E-2</c:v>
                </c:pt>
                <c:pt idx="12">
                  <c:v>4.5735506718990973E-2</c:v>
                </c:pt>
                <c:pt idx="13">
                  <c:v>4.1161736768183389E-2</c:v>
                </c:pt>
                <c:pt idx="14">
                  <c:v>4.7314832373112015E-2</c:v>
                </c:pt>
                <c:pt idx="15">
                  <c:v>5.5973120741164915E-2</c:v>
                </c:pt>
                <c:pt idx="16">
                  <c:v>4.9904387953224404E-2</c:v>
                </c:pt>
                <c:pt idx="17">
                  <c:v>5.1686503073627044E-2</c:v>
                </c:pt>
                <c:pt idx="18">
                  <c:v>5.790286091129352E-2</c:v>
                </c:pt>
                <c:pt idx="19">
                  <c:v>4.8483617522793405E-2</c:v>
                </c:pt>
                <c:pt idx="20">
                  <c:v>4.5808974957577936E-2</c:v>
                </c:pt>
                <c:pt idx="21">
                  <c:v>3.9769142022614147E-2</c:v>
                </c:pt>
                <c:pt idx="22">
                  <c:v>4.0523493277644165E-2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D8-4931-814C-2264D6600AB8}"/>
            </c:ext>
          </c:extLst>
        </c:ser>
        <c:ser>
          <c:idx val="0"/>
          <c:order val="6"/>
          <c:tx>
            <c:v>total industry</c:v>
          </c:tx>
          <c:spPr>
            <a:ln w="28575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Sheet1!$C$12:$Y$12</c:f>
              <c:numCache>
                <c:formatCode>0.0%</c:formatCode>
                <c:ptCount val="23"/>
                <c:pt idx="0">
                  <c:v>3.1098987296485595E-2</c:v>
                </c:pt>
                <c:pt idx="1">
                  <c:v>3.067632579766268E-2</c:v>
                </c:pt>
                <c:pt idx="2">
                  <c:v>2.795463097047202E-2</c:v>
                </c:pt>
                <c:pt idx="3">
                  <c:v>2.4452306623024771E-2</c:v>
                </c:pt>
                <c:pt idx="4">
                  <c:v>2.6762342901424239E-2</c:v>
                </c:pt>
                <c:pt idx="5">
                  <c:v>3.1242863084190518E-2</c:v>
                </c:pt>
                <c:pt idx="6">
                  <c:v>3.703595877151547E-2</c:v>
                </c:pt>
                <c:pt idx="7">
                  <c:v>4.4770891128940657E-2</c:v>
                </c:pt>
                <c:pt idx="8">
                  <c:v>4.6176833051351764E-2</c:v>
                </c:pt>
                <c:pt idx="9">
                  <c:v>4.2278714118431655E-2</c:v>
                </c:pt>
                <c:pt idx="10">
                  <c:v>3.2543285111723684E-2</c:v>
                </c:pt>
                <c:pt idx="11">
                  <c:v>3.5492876943632262E-2</c:v>
                </c:pt>
                <c:pt idx="12">
                  <c:v>4.3668334931477606E-2</c:v>
                </c:pt>
                <c:pt idx="13">
                  <c:v>4.2040490088793257E-2</c:v>
                </c:pt>
                <c:pt idx="14">
                  <c:v>4.8186795339669818E-2</c:v>
                </c:pt>
                <c:pt idx="15">
                  <c:v>4.5734987676131517E-2</c:v>
                </c:pt>
                <c:pt idx="16">
                  <c:v>4.6005990535724364E-2</c:v>
                </c:pt>
                <c:pt idx="17">
                  <c:v>4.1942147581600593E-2</c:v>
                </c:pt>
                <c:pt idx="18">
                  <c:v>4.0329808513646738E-2</c:v>
                </c:pt>
                <c:pt idx="19">
                  <c:v>3.9784559235808668E-2</c:v>
                </c:pt>
                <c:pt idx="20">
                  <c:v>3.8845871665424497E-2</c:v>
                </c:pt>
                <c:pt idx="21">
                  <c:v>3.7203719561779473E-2</c:v>
                </c:pt>
                <c:pt idx="22">
                  <c:v>3.4972943113941127E-2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3D8-4931-814C-2264D6600AB8}"/>
            </c:ext>
          </c:extLst>
        </c:ser>
        <c:ser>
          <c:idx val="7"/>
          <c:order val="7"/>
          <c:tx>
            <c:v>mining (oil)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Sheet1!$C$397:$Y$397</c:f>
              <c:numCache>
                <c:formatCode>0.0%</c:formatCode>
                <c:ptCount val="23"/>
                <c:pt idx="0">
                  <c:v>8.2581243309628998E-3</c:v>
                </c:pt>
                <c:pt idx="1">
                  <c:v>1.0362697236578006E-2</c:v>
                </c:pt>
                <c:pt idx="2">
                  <c:v>2.3417996729321277E-2</c:v>
                </c:pt>
                <c:pt idx="3">
                  <c:v>2.1014126005739271E-2</c:v>
                </c:pt>
                <c:pt idx="4">
                  <c:v>6.8974055033450016E-3</c:v>
                </c:pt>
                <c:pt idx="5">
                  <c:v>1.9392379406701639E-2</c:v>
                </c:pt>
                <c:pt idx="6">
                  <c:v>2.4329033330315164E-2</c:v>
                </c:pt>
                <c:pt idx="7">
                  <c:v>3.2756149065139142E-2</c:v>
                </c:pt>
                <c:pt idx="8">
                  <c:v>3.7144401066027836E-2</c:v>
                </c:pt>
                <c:pt idx="9">
                  <c:v>3.4810890991146516E-2</c:v>
                </c:pt>
                <c:pt idx="10">
                  <c:v>2.9980174188379907E-2</c:v>
                </c:pt>
                <c:pt idx="11">
                  <c:v>1.1817426063149868E-2</c:v>
                </c:pt>
                <c:pt idx="12">
                  <c:v>1.8819030984353981E-2</c:v>
                </c:pt>
                <c:pt idx="13">
                  <c:v>1.7364268298598946E-2</c:v>
                </c:pt>
                <c:pt idx="14">
                  <c:v>1.7365178971232843E-2</c:v>
                </c:pt>
                <c:pt idx="15">
                  <c:v>1.9660625984647469E-2</c:v>
                </c:pt>
                <c:pt idx="16">
                  <c:v>1.6881935640302079E-2</c:v>
                </c:pt>
                <c:pt idx="17">
                  <c:v>-3.7656855787754546E-3</c:v>
                </c:pt>
                <c:pt idx="18">
                  <c:v>-1.0736797077495855E-2</c:v>
                </c:pt>
                <c:pt idx="19">
                  <c:v>-1.9305805890496919E-3</c:v>
                </c:pt>
                <c:pt idx="20">
                  <c:v>2.4874062542192001E-3</c:v>
                </c:pt>
                <c:pt idx="21">
                  <c:v>-1.2035541731293049E-2</c:v>
                </c:pt>
                <c:pt idx="22">
                  <c:v>-5.0320954367024828E-2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3D8-4931-814C-2264D6600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1854399"/>
        <c:axId val="1291857311"/>
      </c:lineChart>
      <c:catAx>
        <c:axId val="12918543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1857311"/>
        <c:crosses val="autoZero"/>
        <c:auto val="1"/>
        <c:lblAlgn val="ctr"/>
        <c:lblOffset val="100"/>
        <c:noMultiLvlLbl val="0"/>
      </c:catAx>
      <c:valAx>
        <c:axId val="1291857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1854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7202799918387174"/>
          <c:y val="0.79981238053611148"/>
          <c:w val="0.70168951921323197"/>
          <c:h val="0.16280150565272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PRE-TAX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590915762709448E-2"/>
          <c:y val="0.12718942731277535"/>
          <c:w val="0.89495087617956359"/>
          <c:h val="0.71704575254084424"/>
        </c:manualLayout>
      </c:layout>
      <c:lineChart>
        <c:grouping val="standard"/>
        <c:varyColors val="0"/>
        <c:ser>
          <c:idx val="0"/>
          <c:order val="0"/>
          <c:tx>
            <c:v>goods producing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Sheet1!$C$371:$Y$371</c:f>
              <c:numCache>
                <c:formatCode>0.0%</c:formatCode>
                <c:ptCount val="23"/>
                <c:pt idx="0">
                  <c:v>2.7654940408088285E-2</c:v>
                </c:pt>
                <c:pt idx="1">
                  <c:v>2.7310643434630653E-2</c:v>
                </c:pt>
                <c:pt idx="2">
                  <c:v>2.7415310724153038E-2</c:v>
                </c:pt>
                <c:pt idx="3">
                  <c:v>1.5470878796718475E-2</c:v>
                </c:pt>
                <c:pt idx="4">
                  <c:v>1.4085833237534852E-2</c:v>
                </c:pt>
                <c:pt idx="5">
                  <c:v>2.1166684707182873E-2</c:v>
                </c:pt>
                <c:pt idx="6">
                  <c:v>3.0247701954628912E-2</c:v>
                </c:pt>
                <c:pt idx="7">
                  <c:v>4.0889179822745009E-2</c:v>
                </c:pt>
                <c:pt idx="8">
                  <c:v>4.5885382654333902E-2</c:v>
                </c:pt>
                <c:pt idx="9">
                  <c:v>3.9350163727753594E-2</c:v>
                </c:pt>
                <c:pt idx="10">
                  <c:v>2.98938180204215E-2</c:v>
                </c:pt>
                <c:pt idx="11">
                  <c:v>2.0658387718839245E-2</c:v>
                </c:pt>
                <c:pt idx="12">
                  <c:v>3.4001213907451026E-2</c:v>
                </c:pt>
                <c:pt idx="13">
                  <c:v>3.385292969541491E-2</c:v>
                </c:pt>
                <c:pt idx="14">
                  <c:v>4.0918736703010265E-2</c:v>
                </c:pt>
                <c:pt idx="15">
                  <c:v>4.2204501938963877E-2</c:v>
                </c:pt>
                <c:pt idx="16">
                  <c:v>4.3444187450558738E-2</c:v>
                </c:pt>
                <c:pt idx="17">
                  <c:v>3.7581937776708554E-2</c:v>
                </c:pt>
                <c:pt idx="18">
                  <c:v>3.3477717776662849E-2</c:v>
                </c:pt>
                <c:pt idx="19">
                  <c:v>3.4123468432542776E-2</c:v>
                </c:pt>
                <c:pt idx="20">
                  <c:v>3.480164650309174E-2</c:v>
                </c:pt>
                <c:pt idx="21">
                  <c:v>3.1069330020014736E-2</c:v>
                </c:pt>
                <c:pt idx="22">
                  <c:v>2.8209418798627116E-2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65-4AA4-91FC-22EADBCCEF70}"/>
            </c:ext>
          </c:extLst>
        </c:ser>
        <c:ser>
          <c:idx val="1"/>
          <c:order val="1"/>
          <c:tx>
            <c:v>manufacturing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Sheet1!$C$70:$Y$70</c:f>
              <c:numCache>
                <c:formatCode>0.0%</c:formatCode>
                <c:ptCount val="23"/>
                <c:pt idx="0">
                  <c:v>6.4634997927961749E-2</c:v>
                </c:pt>
                <c:pt idx="1">
                  <c:v>6.1417556539618466E-2</c:v>
                </c:pt>
                <c:pt idx="2">
                  <c:v>5.8952941985249155E-2</c:v>
                </c:pt>
                <c:pt idx="3">
                  <c:v>2.2754134009596305E-2</c:v>
                </c:pt>
                <c:pt idx="4">
                  <c:v>2.3391420504556903E-2</c:v>
                </c:pt>
                <c:pt idx="5">
                  <c:v>4.023842171783204E-2</c:v>
                </c:pt>
                <c:pt idx="6">
                  <c:v>6.0953599108401674E-2</c:v>
                </c:pt>
                <c:pt idx="7">
                  <c:v>8.3765864500641843E-2</c:v>
                </c:pt>
                <c:pt idx="8">
                  <c:v>9.8363718777960144E-2</c:v>
                </c:pt>
                <c:pt idx="9">
                  <c:v>8.5634252621059517E-2</c:v>
                </c:pt>
                <c:pt idx="10">
                  <c:v>6.2786974582654489E-2</c:v>
                </c:pt>
                <c:pt idx="11">
                  <c:v>3.9462865119650484E-2</c:v>
                </c:pt>
                <c:pt idx="12">
                  <c:v>7.2636985262586981E-2</c:v>
                </c:pt>
                <c:pt idx="13">
                  <c:v>7.6301726230720235E-2</c:v>
                </c:pt>
                <c:pt idx="14">
                  <c:v>9.1508842168048735E-2</c:v>
                </c:pt>
                <c:pt idx="15">
                  <c:v>9.5840188842534188E-2</c:v>
                </c:pt>
                <c:pt idx="16">
                  <c:v>9.7214601806564341E-2</c:v>
                </c:pt>
                <c:pt idx="17">
                  <c:v>8.168307227716301E-2</c:v>
                </c:pt>
                <c:pt idx="18">
                  <c:v>6.8669085352498854E-2</c:v>
                </c:pt>
                <c:pt idx="19">
                  <c:v>6.7441158473266566E-2</c:v>
                </c:pt>
                <c:pt idx="20">
                  <c:v>6.962669306950249E-2</c:v>
                </c:pt>
                <c:pt idx="21">
                  <c:v>6.3632723658847562E-2</c:v>
                </c:pt>
                <c:pt idx="22">
                  <c:v>5.9447363467332433E-2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665-4AA4-91FC-22EADBCCEF70}"/>
            </c:ext>
          </c:extLst>
        </c:ser>
        <c:ser>
          <c:idx val="2"/>
          <c:order val="2"/>
          <c:tx>
            <c:v>total industry</c:v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Sheet1!$C$12:$Y$12</c:f>
              <c:numCache>
                <c:formatCode>0.0%</c:formatCode>
                <c:ptCount val="23"/>
                <c:pt idx="0">
                  <c:v>3.1098987296485595E-2</c:v>
                </c:pt>
                <c:pt idx="1">
                  <c:v>3.067632579766268E-2</c:v>
                </c:pt>
                <c:pt idx="2">
                  <c:v>2.795463097047202E-2</c:v>
                </c:pt>
                <c:pt idx="3">
                  <c:v>2.4452306623024771E-2</c:v>
                </c:pt>
                <c:pt idx="4">
                  <c:v>2.6762342901424239E-2</c:v>
                </c:pt>
                <c:pt idx="5">
                  <c:v>3.1242863084190518E-2</c:v>
                </c:pt>
                <c:pt idx="6">
                  <c:v>3.703595877151547E-2</c:v>
                </c:pt>
                <c:pt idx="7">
                  <c:v>4.4770891128940657E-2</c:v>
                </c:pt>
                <c:pt idx="8">
                  <c:v>4.6176833051351764E-2</c:v>
                </c:pt>
                <c:pt idx="9">
                  <c:v>4.2278714118431655E-2</c:v>
                </c:pt>
                <c:pt idx="10">
                  <c:v>3.2543285111723684E-2</c:v>
                </c:pt>
                <c:pt idx="11">
                  <c:v>3.5492876943632262E-2</c:v>
                </c:pt>
                <c:pt idx="12">
                  <c:v>4.3668334931477606E-2</c:v>
                </c:pt>
                <c:pt idx="13">
                  <c:v>4.2040490088793257E-2</c:v>
                </c:pt>
                <c:pt idx="14">
                  <c:v>4.8186795339669818E-2</c:v>
                </c:pt>
                <c:pt idx="15">
                  <c:v>4.5734987676131517E-2</c:v>
                </c:pt>
                <c:pt idx="16">
                  <c:v>4.6005990535724364E-2</c:v>
                </c:pt>
                <c:pt idx="17">
                  <c:v>4.1942147581600593E-2</c:v>
                </c:pt>
                <c:pt idx="18">
                  <c:v>4.0329808513646738E-2</c:v>
                </c:pt>
                <c:pt idx="19">
                  <c:v>3.9784559235808668E-2</c:v>
                </c:pt>
                <c:pt idx="20">
                  <c:v>3.8845871665424497E-2</c:v>
                </c:pt>
                <c:pt idx="21">
                  <c:v>3.7203719561779473E-2</c:v>
                </c:pt>
                <c:pt idx="22">
                  <c:v>3.4972943113941127E-2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665-4AA4-91FC-22EADBCCEF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3512287"/>
        <c:axId val="1363513535"/>
      </c:lineChart>
      <c:catAx>
        <c:axId val="1363512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3513535"/>
        <c:crosses val="autoZero"/>
        <c:auto val="1"/>
        <c:lblAlgn val="ctr"/>
        <c:lblOffset val="100"/>
        <c:noMultiLvlLbl val="0"/>
      </c:catAx>
      <c:valAx>
        <c:axId val="13635135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3512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273030567036487E-2"/>
          <c:y val="0.16356535334306932"/>
          <c:w val="0.90839187576644687"/>
          <c:h val="0.59347541368696066"/>
        </c:manualLayout>
      </c:layout>
      <c:lineChart>
        <c:grouping val="standard"/>
        <c:varyColors val="0"/>
        <c:ser>
          <c:idx val="0"/>
          <c:order val="0"/>
          <c:tx>
            <c:v>total industry</c:v>
          </c:tx>
          <c:spPr>
            <a:ln w="28575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Sheet1!$B$10:$Y$10</c:f>
              <c:numCache>
                <c:formatCode>0.0%</c:formatCode>
                <c:ptCount val="24"/>
                <c:pt idx="0">
                  <c:v>9.2040256417797728E-2</c:v>
                </c:pt>
                <c:pt idx="1">
                  <c:v>8.7879518874774853E-2</c:v>
                </c:pt>
                <c:pt idx="2">
                  <c:v>8.7202726455469157E-2</c:v>
                </c:pt>
                <c:pt idx="3">
                  <c:v>8.2785017918746637E-2</c:v>
                </c:pt>
                <c:pt idx="4">
                  <c:v>8.025108185890896E-2</c:v>
                </c:pt>
                <c:pt idx="5">
                  <c:v>8.1507434194867848E-2</c:v>
                </c:pt>
                <c:pt idx="6">
                  <c:v>8.4164860243437167E-2</c:v>
                </c:pt>
                <c:pt idx="7">
                  <c:v>8.3756824958015952E-2</c:v>
                </c:pt>
                <c:pt idx="8">
                  <c:v>8.3710719642008657E-2</c:v>
                </c:pt>
                <c:pt idx="9">
                  <c:v>8.1668768985077161E-2</c:v>
                </c:pt>
                <c:pt idx="10">
                  <c:v>8.118158702241858E-2</c:v>
                </c:pt>
                <c:pt idx="11">
                  <c:v>7.9355796634813569E-2</c:v>
                </c:pt>
                <c:pt idx="12">
                  <c:v>8.1918304240422915E-2</c:v>
                </c:pt>
                <c:pt idx="13">
                  <c:v>8.9000339768600528E-2</c:v>
                </c:pt>
                <c:pt idx="14">
                  <c:v>8.9409134776323479E-2</c:v>
                </c:pt>
                <c:pt idx="15">
                  <c:v>9.0287817647270147E-2</c:v>
                </c:pt>
                <c:pt idx="16">
                  <c:v>8.9392185756060158E-2</c:v>
                </c:pt>
                <c:pt idx="17">
                  <c:v>8.7445946347721876E-2</c:v>
                </c:pt>
                <c:pt idx="18">
                  <c:v>8.6167809109109775E-2</c:v>
                </c:pt>
                <c:pt idx="19">
                  <c:v>8.4760788220955369E-2</c:v>
                </c:pt>
                <c:pt idx="20">
                  <c:v>8.3836211037011249E-2</c:v>
                </c:pt>
                <c:pt idx="21">
                  <c:v>8.415689844050947E-2</c:v>
                </c:pt>
                <c:pt idx="22">
                  <c:v>8.3025821351976087E-2</c:v>
                </c:pt>
                <c:pt idx="23">
                  <c:v>7.9774120663801032E-2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D7-4F8B-A8D9-F7CBDA05027D}"/>
            </c:ext>
          </c:extLst>
        </c:ser>
        <c:ser>
          <c:idx val="1"/>
          <c:order val="1"/>
          <c:tx>
            <c:v>utilities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Sheet1!$B$30:$Y$30</c:f>
              <c:numCache>
                <c:formatCode>0.0%</c:formatCode>
                <c:ptCount val="24"/>
                <c:pt idx="0">
                  <c:v>5.3699771817359035E-2</c:v>
                </c:pt>
                <c:pt idx="1">
                  <c:v>4.4518711038370351E-2</c:v>
                </c:pt>
                <c:pt idx="2">
                  <c:v>5.3134106786324943E-2</c:v>
                </c:pt>
                <c:pt idx="3">
                  <c:v>4.5394212848109371E-2</c:v>
                </c:pt>
                <c:pt idx="4">
                  <c:v>4.625613140274621E-2</c:v>
                </c:pt>
                <c:pt idx="5">
                  <c:v>3.3156623894608162E-2</c:v>
                </c:pt>
                <c:pt idx="6">
                  <c:v>3.6068582742638529E-2</c:v>
                </c:pt>
                <c:pt idx="7">
                  <c:v>3.835953415721808E-2</c:v>
                </c:pt>
                <c:pt idx="8">
                  <c:v>3.1419317623930777E-2</c:v>
                </c:pt>
                <c:pt idx="9">
                  <c:v>3.9390020373518304E-2</c:v>
                </c:pt>
                <c:pt idx="10">
                  <c:v>3.4004798483307314E-2</c:v>
                </c:pt>
                <c:pt idx="11">
                  <c:v>3.0456944117715757E-2</c:v>
                </c:pt>
                <c:pt idx="12">
                  <c:v>3.645419624614131E-2</c:v>
                </c:pt>
                <c:pt idx="13">
                  <c:v>4.2075113953680576E-2</c:v>
                </c:pt>
                <c:pt idx="14">
                  <c:v>3.9924910766960364E-2</c:v>
                </c:pt>
                <c:pt idx="15">
                  <c:v>3.353701557956703E-2</c:v>
                </c:pt>
                <c:pt idx="16">
                  <c:v>3.272890308047284E-2</c:v>
                </c:pt>
                <c:pt idx="17">
                  <c:v>3.3993388696378378E-2</c:v>
                </c:pt>
                <c:pt idx="18">
                  <c:v>3.1712625305171202E-2</c:v>
                </c:pt>
                <c:pt idx="19">
                  <c:v>2.8658346376433906E-2</c:v>
                </c:pt>
                <c:pt idx="20">
                  <c:v>2.8969898129874095E-2</c:v>
                </c:pt>
                <c:pt idx="21">
                  <c:v>2.6377712875114746E-2</c:v>
                </c:pt>
                <c:pt idx="22">
                  <c:v>2.5934418123987005E-2</c:v>
                </c:pt>
                <c:pt idx="23">
                  <c:v>2.4305789970727951E-2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1D7-4F8B-A8D9-F7CBDA05027D}"/>
            </c:ext>
          </c:extLst>
        </c:ser>
        <c:ser>
          <c:idx val="2"/>
          <c:order val="2"/>
          <c:tx>
            <c:v>manufacturing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Sheet1!$B$68:$Y$68</c:f>
              <c:numCache>
                <c:formatCode>0.0%</c:formatCode>
                <c:ptCount val="24"/>
                <c:pt idx="0">
                  <c:v>0.12125708098573734</c:v>
                </c:pt>
                <c:pt idx="1">
                  <c:v>0.11084877963885287</c:v>
                </c:pt>
                <c:pt idx="2">
                  <c:v>0.10847703664138195</c:v>
                </c:pt>
                <c:pt idx="3">
                  <c:v>0.10166874928068922</c:v>
                </c:pt>
                <c:pt idx="4">
                  <c:v>8.4241960464488466E-2</c:v>
                </c:pt>
                <c:pt idx="5">
                  <c:v>9.1235935115383845E-2</c:v>
                </c:pt>
                <c:pt idx="6">
                  <c:v>0.10545625890999501</c:v>
                </c:pt>
                <c:pt idx="7">
                  <c:v>0.11542987621430534</c:v>
                </c:pt>
                <c:pt idx="8">
                  <c:v>0.12346224191701188</c:v>
                </c:pt>
                <c:pt idx="9">
                  <c:v>0.13292430383704998</c:v>
                </c:pt>
                <c:pt idx="10">
                  <c:v>0.12951736757802246</c:v>
                </c:pt>
                <c:pt idx="11">
                  <c:v>0.11106404017221762</c:v>
                </c:pt>
                <c:pt idx="12">
                  <c:v>0.10840806418253091</c:v>
                </c:pt>
                <c:pt idx="13">
                  <c:v>0.12626651517973944</c:v>
                </c:pt>
                <c:pt idx="14">
                  <c:v>0.12703361432309526</c:v>
                </c:pt>
                <c:pt idx="15">
                  <c:v>0.12613440453818942</c:v>
                </c:pt>
                <c:pt idx="16">
                  <c:v>0.12824318577296046</c:v>
                </c:pt>
                <c:pt idx="17">
                  <c:v>0.12463546664141573</c:v>
                </c:pt>
                <c:pt idx="18">
                  <c:v>0.12845818792446043</c:v>
                </c:pt>
                <c:pt idx="19">
                  <c:v>0.11829442564813945</c:v>
                </c:pt>
                <c:pt idx="20">
                  <c:v>0.12081763279277762</c:v>
                </c:pt>
                <c:pt idx="21">
                  <c:v>0.12744094446750223</c:v>
                </c:pt>
                <c:pt idx="22">
                  <c:v>0.12178346388871325</c:v>
                </c:pt>
                <c:pt idx="23">
                  <c:v>0.11198229687493363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1D7-4F8B-A8D9-F7CBDA05027D}"/>
            </c:ext>
          </c:extLst>
        </c:ser>
        <c:ser>
          <c:idx val="3"/>
          <c:order val="3"/>
          <c:tx>
            <c:v>transportation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Sheet1!$B$302:$Y$302</c:f>
              <c:numCache>
                <c:formatCode>0.0%</c:formatCode>
                <c:ptCount val="24"/>
                <c:pt idx="0">
                  <c:v>3.3326166202178986E-2</c:v>
                </c:pt>
                <c:pt idx="1">
                  <c:v>3.5158399831790053E-2</c:v>
                </c:pt>
                <c:pt idx="2">
                  <c:v>2.9379083448098444E-2</c:v>
                </c:pt>
                <c:pt idx="3">
                  <c:v>2.840561688183911E-2</c:v>
                </c:pt>
                <c:pt idx="4">
                  <c:v>2.9142937004753483E-2</c:v>
                </c:pt>
                <c:pt idx="5">
                  <c:v>2.31967299521997E-2</c:v>
                </c:pt>
                <c:pt idx="6">
                  <c:v>3.7681628187947958E-2</c:v>
                </c:pt>
                <c:pt idx="7">
                  <c:v>4.7244795518525513E-2</c:v>
                </c:pt>
                <c:pt idx="8">
                  <c:v>5.3621560166626107E-2</c:v>
                </c:pt>
                <c:pt idx="9">
                  <c:v>6.7973518095894844E-2</c:v>
                </c:pt>
                <c:pt idx="10">
                  <c:v>5.3066920029923637E-2</c:v>
                </c:pt>
                <c:pt idx="11">
                  <c:v>5.8233867588715127E-2</c:v>
                </c:pt>
                <c:pt idx="12">
                  <c:v>5.3082552452028323E-2</c:v>
                </c:pt>
                <c:pt idx="13">
                  <c:v>7.1592010751463125E-2</c:v>
                </c:pt>
                <c:pt idx="14">
                  <c:v>6.9756388654800466E-2</c:v>
                </c:pt>
                <c:pt idx="15">
                  <c:v>6.902950642647579E-2</c:v>
                </c:pt>
                <c:pt idx="16">
                  <c:v>6.966810624600446E-2</c:v>
                </c:pt>
                <c:pt idx="17">
                  <c:v>7.270761813734411E-2</c:v>
                </c:pt>
                <c:pt idx="18">
                  <c:v>7.7230531359100879E-2</c:v>
                </c:pt>
                <c:pt idx="19">
                  <c:v>7.345256761326803E-2</c:v>
                </c:pt>
                <c:pt idx="20">
                  <c:v>7.0331383644958667E-2</c:v>
                </c:pt>
                <c:pt idx="21">
                  <c:v>6.8237938408179238E-2</c:v>
                </c:pt>
                <c:pt idx="22">
                  <c:v>6.4241508924215485E-2</c:v>
                </c:pt>
                <c:pt idx="23">
                  <c:v>3.1575619950481471E-2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1D7-4F8B-A8D9-F7CBDA05027D}"/>
            </c:ext>
          </c:extLst>
        </c:ser>
        <c:ser>
          <c:idx val="4"/>
          <c:order val="4"/>
          <c:tx>
            <c:v>information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Sheet1!$B$321:$Y$321</c:f>
              <c:numCache>
                <c:formatCode>0.0%</c:formatCode>
                <c:ptCount val="24"/>
                <c:pt idx="0">
                  <c:v>8.339471048940407E-2</c:v>
                </c:pt>
                <c:pt idx="1">
                  <c:v>8.9045091003760485E-2</c:v>
                </c:pt>
                <c:pt idx="2">
                  <c:v>8.7172789898346384E-2</c:v>
                </c:pt>
                <c:pt idx="3">
                  <c:v>4.035958640462118E-2</c:v>
                </c:pt>
                <c:pt idx="4">
                  <c:v>4.6357917066948175E-2</c:v>
                </c:pt>
                <c:pt idx="5">
                  <c:v>8.3491609620897883E-2</c:v>
                </c:pt>
                <c:pt idx="6">
                  <c:v>8.9454690221135641E-2</c:v>
                </c:pt>
                <c:pt idx="7">
                  <c:v>0.10894630102832713</c:v>
                </c:pt>
                <c:pt idx="8">
                  <c:v>0.10875017068872599</c:v>
                </c:pt>
                <c:pt idx="9">
                  <c:v>9.8160067452549182E-2</c:v>
                </c:pt>
                <c:pt idx="10">
                  <c:v>0.11173558334300382</c:v>
                </c:pt>
                <c:pt idx="11">
                  <c:v>0.12459276074392563</c:v>
                </c:pt>
                <c:pt idx="12">
                  <c:v>0.11661150572150365</c:v>
                </c:pt>
                <c:pt idx="13">
                  <c:v>0.12377498935150512</c:v>
                </c:pt>
                <c:pt idx="14">
                  <c:v>0.11191259654642451</c:v>
                </c:pt>
                <c:pt idx="15">
                  <c:v>0.1010416298269733</c:v>
                </c:pt>
                <c:pt idx="16">
                  <c:v>0.11426235941109654</c:v>
                </c:pt>
                <c:pt idx="17">
                  <c:v>0.10262870418162333</c:v>
                </c:pt>
                <c:pt idx="18">
                  <c:v>0.1109758199486008</c:v>
                </c:pt>
                <c:pt idx="19">
                  <c:v>0.1208293926760403</c:v>
                </c:pt>
                <c:pt idx="20">
                  <c:v>0.11186336497587288</c:v>
                </c:pt>
                <c:pt idx="21">
                  <c:v>0.10581301252970611</c:v>
                </c:pt>
                <c:pt idx="22">
                  <c:v>0.10896248673910275</c:v>
                </c:pt>
                <c:pt idx="23">
                  <c:v>0.1062464897549079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1D7-4F8B-A8D9-F7CBDA05027D}"/>
            </c:ext>
          </c:extLst>
        </c:ser>
        <c:ser>
          <c:idx val="5"/>
          <c:order val="5"/>
          <c:tx>
            <c:v>arts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Sheet1!$B$369:$Y$369</c:f>
              <c:numCache>
                <c:formatCode>0.0%</c:formatCode>
                <c:ptCount val="24"/>
                <c:pt idx="0">
                  <c:v>6.3509046253094809E-2</c:v>
                </c:pt>
                <c:pt idx="1">
                  <c:v>5.9212270799832246E-2</c:v>
                </c:pt>
                <c:pt idx="2">
                  <c:v>5.9441985387805478E-2</c:v>
                </c:pt>
                <c:pt idx="3">
                  <c:v>5.9594503787735294E-2</c:v>
                </c:pt>
                <c:pt idx="4">
                  <c:v>5.644415741510523E-2</c:v>
                </c:pt>
                <c:pt idx="5">
                  <c:v>5.7303831481158321E-2</c:v>
                </c:pt>
                <c:pt idx="6">
                  <c:v>6.7296046254790035E-2</c:v>
                </c:pt>
                <c:pt idx="7">
                  <c:v>7.3867573738184367E-2</c:v>
                </c:pt>
                <c:pt idx="8">
                  <c:v>7.7272290408157918E-2</c:v>
                </c:pt>
                <c:pt idx="9">
                  <c:v>7.8191930509861687E-2</c:v>
                </c:pt>
                <c:pt idx="10">
                  <c:v>7.8012672104820741E-2</c:v>
                </c:pt>
                <c:pt idx="11">
                  <c:v>7.1314991221960736E-2</c:v>
                </c:pt>
                <c:pt idx="12">
                  <c:v>6.996267617941189E-2</c:v>
                </c:pt>
                <c:pt idx="13">
                  <c:v>7.5318236010222903E-2</c:v>
                </c:pt>
                <c:pt idx="14">
                  <c:v>7.5627203136560031E-2</c:v>
                </c:pt>
                <c:pt idx="15">
                  <c:v>7.2033209618998936E-2</c:v>
                </c:pt>
                <c:pt idx="16">
                  <c:v>7.5649289590414004E-2</c:v>
                </c:pt>
                <c:pt idx="17">
                  <c:v>7.2058155104302524E-2</c:v>
                </c:pt>
                <c:pt idx="18">
                  <c:v>6.6225116047498589E-2</c:v>
                </c:pt>
                <c:pt idx="19">
                  <c:v>6.3793039990035327E-2</c:v>
                </c:pt>
                <c:pt idx="20">
                  <c:v>6.8585434242102256E-2</c:v>
                </c:pt>
                <c:pt idx="21">
                  <c:v>7.2515688375039702E-2</c:v>
                </c:pt>
                <c:pt idx="22">
                  <c:v>7.0020208250004864E-2</c:v>
                </c:pt>
                <c:pt idx="23">
                  <c:v>7.1829185739908874E-2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1D7-4F8B-A8D9-F7CBDA05027D}"/>
            </c:ext>
          </c:extLst>
        </c:ser>
        <c:ser>
          <c:idx val="6"/>
          <c:order val="6"/>
          <c:tx>
            <c:v>mining (oil)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Sheet1!$B$1:$Y$1</c:f>
              <c:numCache>
                <c:formatCode>General</c:formatCod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numCache>
            </c:numRef>
          </c:cat>
          <c:val>
            <c:numRef>
              <c:f>Sheet1!$B$395:$Y$395</c:f>
              <c:numCache>
                <c:formatCode>0.0%</c:formatCode>
                <c:ptCount val="24"/>
                <c:pt idx="0">
                  <c:v>1.2207973211345027E-2</c:v>
                </c:pt>
                <c:pt idx="1">
                  <c:v>-1.6159395347991001E-2</c:v>
                </c:pt>
                <c:pt idx="2">
                  <c:v>-8.2202853636712068E-3</c:v>
                </c:pt>
                <c:pt idx="3">
                  <c:v>2.516579164935908E-2</c:v>
                </c:pt>
                <c:pt idx="4">
                  <c:v>2.8186871794633191E-2</c:v>
                </c:pt>
                <c:pt idx="5">
                  <c:v>8.7625841240317626E-3</c:v>
                </c:pt>
                <c:pt idx="6">
                  <c:v>3.0662622137446569E-2</c:v>
                </c:pt>
                <c:pt idx="7">
                  <c:v>3.8586888707874967E-2</c:v>
                </c:pt>
                <c:pt idx="8">
                  <c:v>5.1324278828934838E-2</c:v>
                </c:pt>
                <c:pt idx="9">
                  <c:v>5.2188567068115276E-2</c:v>
                </c:pt>
                <c:pt idx="10">
                  <c:v>6.2457816990709139E-2</c:v>
                </c:pt>
                <c:pt idx="11">
                  <c:v>8.0623499249502004E-2</c:v>
                </c:pt>
                <c:pt idx="12">
                  <c:v>3.8067680081788811E-2</c:v>
                </c:pt>
                <c:pt idx="13">
                  <c:v>4.8296425869462159E-2</c:v>
                </c:pt>
                <c:pt idx="14">
                  <c:v>5.6864961562145211E-2</c:v>
                </c:pt>
                <c:pt idx="15">
                  <c:v>4.0355396344610855E-2</c:v>
                </c:pt>
                <c:pt idx="16">
                  <c:v>4.4625114377749152E-2</c:v>
                </c:pt>
                <c:pt idx="17">
                  <c:v>3.8568672541466863E-2</c:v>
                </c:pt>
                <c:pt idx="18">
                  <c:v>-1.9178809999639931E-2</c:v>
                </c:pt>
                <c:pt idx="19">
                  <c:v>-2.5576083998358683E-2</c:v>
                </c:pt>
                <c:pt idx="20">
                  <c:v>-1.6676986220479316E-3</c:v>
                </c:pt>
                <c:pt idx="21">
                  <c:v>1.5919049193962788E-2</c:v>
                </c:pt>
                <c:pt idx="22">
                  <c:v>2.2431392643471157E-3</c:v>
                </c:pt>
                <c:pt idx="23">
                  <c:v>-3.8566558837804174E-2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1D7-4F8B-A8D9-F7CBDA050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7942143"/>
        <c:axId val="967942559"/>
      </c:lineChart>
      <c:catAx>
        <c:axId val="9679421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7942559"/>
        <c:crosses val="autoZero"/>
        <c:auto val="1"/>
        <c:lblAlgn val="ctr"/>
        <c:lblOffset val="100"/>
        <c:noMultiLvlLbl val="0"/>
      </c:catAx>
      <c:valAx>
        <c:axId val="967942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7942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EXPLOITATION vs SURPLUS VALUE vs PROFITS</a:t>
            </a:r>
          </a:p>
        </c:rich>
      </c:tx>
      <c:layout>
        <c:manualLayout>
          <c:xMode val="edge"/>
          <c:yMode val="edge"/>
          <c:x val="0.21603389153820562"/>
          <c:y val="1.94741966893865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418405234556948E-2"/>
          <c:y val="0.10940603700097373"/>
          <c:w val="0.88102721526006433"/>
          <c:h val="0.65147597543491098"/>
        </c:manualLayout>
      </c:layout>
      <c:lineChart>
        <c:grouping val="standard"/>
        <c:varyColors val="0"/>
        <c:ser>
          <c:idx val="0"/>
          <c:order val="0"/>
          <c:tx>
            <c:v>rate of exploitation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Sheet1!$C$1:$Y$1</c:f>
              <c:numCache>
                <c:formatCode>General</c:formatCod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numCache>
            </c:numRef>
          </c:cat>
          <c:val>
            <c:numRef>
              <c:f>Sheet1!$C$210:$Y$210</c:f>
              <c:numCache>
                <c:formatCode>0.0%</c:formatCode>
                <c:ptCount val="23"/>
                <c:pt idx="0">
                  <c:v>0.99960004872841635</c:v>
                </c:pt>
                <c:pt idx="1">
                  <c:v>1.0853219653506911</c:v>
                </c:pt>
                <c:pt idx="2">
                  <c:v>1.0315268590295572</c:v>
                </c:pt>
                <c:pt idx="3">
                  <c:v>1.1190465214979326</c:v>
                </c:pt>
                <c:pt idx="4">
                  <c:v>1.1248260321195529</c:v>
                </c:pt>
                <c:pt idx="5">
                  <c:v>1.2073546423265107</c:v>
                </c:pt>
                <c:pt idx="6">
                  <c:v>1.3735163705027482</c:v>
                </c:pt>
                <c:pt idx="7">
                  <c:v>1.4643962816165859</c:v>
                </c:pt>
                <c:pt idx="8">
                  <c:v>1.6652554621814282</c:v>
                </c:pt>
                <c:pt idx="9">
                  <c:v>1.6775075655741567</c:v>
                </c:pt>
                <c:pt idx="10">
                  <c:v>1.5642499514145871</c:v>
                </c:pt>
                <c:pt idx="11">
                  <c:v>1.808583543924273</c:v>
                </c:pt>
                <c:pt idx="12">
                  <c:v>1.7990744007034136</c:v>
                </c:pt>
                <c:pt idx="13">
                  <c:v>1.8389153947588823</c:v>
                </c:pt>
                <c:pt idx="14">
                  <c:v>1.7804762064095114</c:v>
                </c:pt>
                <c:pt idx="15">
                  <c:v>1.7844948655508741</c:v>
                </c:pt>
                <c:pt idx="16">
                  <c:v>1.7278668874470253</c:v>
                </c:pt>
                <c:pt idx="17">
                  <c:v>1.7443251794699886</c:v>
                </c:pt>
                <c:pt idx="18">
                  <c:v>1.5500960365742329</c:v>
                </c:pt>
                <c:pt idx="19">
                  <c:v>1.6241294175634964</c:v>
                </c:pt>
                <c:pt idx="20">
                  <c:v>1.8060288887294604</c:v>
                </c:pt>
                <c:pt idx="21">
                  <c:v>1.6966777726476745</c:v>
                </c:pt>
                <c:pt idx="22">
                  <c:v>1.5296879036704754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66-49B7-8244-85036DD82513}"/>
            </c:ext>
          </c:extLst>
        </c:ser>
        <c:ser>
          <c:idx val="1"/>
          <c:order val="1"/>
          <c:tx>
            <c:v>rate of surplus value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70C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Sheet1!$C$1:$Y$1</c:f>
              <c:numCache>
                <c:formatCode>General</c:formatCod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numCache>
            </c:numRef>
          </c:cat>
          <c:val>
            <c:numRef>
              <c:f>Sheet1!$C$211:$Y$211</c:f>
              <c:numCache>
                <c:formatCode>0.0%</c:formatCode>
                <c:ptCount val="23"/>
                <c:pt idx="0">
                  <c:v>0.99997282576073121</c:v>
                </c:pt>
                <c:pt idx="1">
                  <c:v>1.0414141196347422</c:v>
                </c:pt>
                <c:pt idx="2">
                  <c:v>1.0593636241767339</c:v>
                </c:pt>
                <c:pt idx="3">
                  <c:v>1.0808607997834343</c:v>
                </c:pt>
                <c:pt idx="4">
                  <c:v>1.0963552220581205</c:v>
                </c:pt>
                <c:pt idx="5">
                  <c:v>1.1743650435125488</c:v>
                </c:pt>
                <c:pt idx="6">
                  <c:v>1.3791275174662048</c:v>
                </c:pt>
                <c:pt idx="7">
                  <c:v>1.606347355088122</c:v>
                </c:pt>
                <c:pt idx="8">
                  <c:v>1.8082434732288508</c:v>
                </c:pt>
                <c:pt idx="9">
                  <c:v>1.9081384182436152</c:v>
                </c:pt>
                <c:pt idx="10">
                  <c:v>1.9535735956189915</c:v>
                </c:pt>
                <c:pt idx="11">
                  <c:v>1.787820815007364</c:v>
                </c:pt>
                <c:pt idx="12">
                  <c:v>1.9920599491575988</c:v>
                </c:pt>
                <c:pt idx="13">
                  <c:v>2.2951895823086415</c:v>
                </c:pt>
                <c:pt idx="14">
                  <c:v>2.2474945175192236</c:v>
                </c:pt>
                <c:pt idx="15">
                  <c:v>2.2490628322708739</c:v>
                </c:pt>
                <c:pt idx="16">
                  <c:v>2.0844917055040924</c:v>
                </c:pt>
                <c:pt idx="17">
                  <c:v>1.7870924858500397</c:v>
                </c:pt>
                <c:pt idx="18">
                  <c:v>1.5962695239006117</c:v>
                </c:pt>
                <c:pt idx="19">
                  <c:v>1.659715586235236</c:v>
                </c:pt>
                <c:pt idx="20">
                  <c:v>1.8121315288000939</c:v>
                </c:pt>
                <c:pt idx="21">
                  <c:v>1.6177667422090563</c:v>
                </c:pt>
                <c:pt idx="22">
                  <c:v>1.3953578427418849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F66-49B7-8244-85036DD82513}"/>
            </c:ext>
          </c:extLst>
        </c:ser>
        <c:ser>
          <c:idx val="2"/>
          <c:order val="2"/>
          <c:tx>
            <c:v>pre-tax profits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Sheet1!$C$1:$Y$1</c:f>
              <c:numCache>
                <c:formatCode>General</c:formatCod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numCache>
            </c:numRef>
          </c:cat>
          <c:val>
            <c:numRef>
              <c:f>Sheet1!$C$212:$Y$212</c:f>
              <c:numCache>
                <c:formatCode>0.0%</c:formatCode>
                <c:ptCount val="23"/>
                <c:pt idx="0">
                  <c:v>0.99998699609882957</c:v>
                </c:pt>
                <c:pt idx="1">
                  <c:v>1.1443953185955786</c:v>
                </c:pt>
                <c:pt idx="2">
                  <c:v>1.2906501950585174</c:v>
                </c:pt>
                <c:pt idx="3">
                  <c:v>1.0903901170351105</c:v>
                </c:pt>
                <c:pt idx="4">
                  <c:v>0.97448634590377115</c:v>
                </c:pt>
                <c:pt idx="5">
                  <c:v>1.2821066319895966</c:v>
                </c:pt>
                <c:pt idx="6">
                  <c:v>1.835786736020806</c:v>
                </c:pt>
                <c:pt idx="7">
                  <c:v>2.3581014304291283</c:v>
                </c:pt>
                <c:pt idx="8">
                  <c:v>2.8162288686605983</c:v>
                </c:pt>
                <c:pt idx="9">
                  <c:v>2.7979453836150845</c:v>
                </c:pt>
                <c:pt idx="10">
                  <c:v>2.3490507152145641</c:v>
                </c:pt>
                <c:pt idx="11">
                  <c:v>1.692561768530559</c:v>
                </c:pt>
                <c:pt idx="12">
                  <c:v>2.1713003901170351</c:v>
                </c:pt>
                <c:pt idx="13">
                  <c:v>2.352899869960988</c:v>
                </c:pt>
                <c:pt idx="14">
                  <c:v>2.5767490247074121</c:v>
                </c:pt>
                <c:pt idx="15">
                  <c:v>2.7909102730819244</c:v>
                </c:pt>
                <c:pt idx="16">
                  <c:v>2.8666319895968786</c:v>
                </c:pt>
                <c:pt idx="17">
                  <c:v>2.1917295188556567</c:v>
                </c:pt>
                <c:pt idx="18">
                  <c:v>1.842704811443433</c:v>
                </c:pt>
                <c:pt idx="19">
                  <c:v>1.9847464239271781</c:v>
                </c:pt>
                <c:pt idx="20">
                  <c:v>2.3032249674902467</c:v>
                </c:pt>
                <c:pt idx="21">
                  <c:v>2.2118335500650192</c:v>
                </c:pt>
                <c:pt idx="22">
                  <c:v>1.786527958387516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F66-49B7-8244-85036DD82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3520607"/>
        <c:axId val="1363525183"/>
      </c:lineChart>
      <c:catAx>
        <c:axId val="1363520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3525183"/>
        <c:crosses val="autoZero"/>
        <c:auto val="1"/>
        <c:lblAlgn val="ctr"/>
        <c:lblOffset val="100"/>
        <c:noMultiLvlLbl val="0"/>
      </c:catAx>
      <c:valAx>
        <c:axId val="1363525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3520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INDUSTRY: PRE-TAX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Sheet1!$C$1:$Y$1</c:f>
              <c:numCache>
                <c:formatCode>General</c:formatCod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numCache>
            </c:numRef>
          </c:cat>
          <c:val>
            <c:numRef>
              <c:f>Sheet1!$C$12:$Y$12</c:f>
              <c:numCache>
                <c:formatCode>0.0%</c:formatCode>
                <c:ptCount val="23"/>
                <c:pt idx="0">
                  <c:v>3.1098987296485595E-2</c:v>
                </c:pt>
                <c:pt idx="1">
                  <c:v>3.067632579766268E-2</c:v>
                </c:pt>
                <c:pt idx="2">
                  <c:v>2.795463097047202E-2</c:v>
                </c:pt>
                <c:pt idx="3">
                  <c:v>2.4452306623024771E-2</c:v>
                </c:pt>
                <c:pt idx="4">
                  <c:v>2.6762342901424239E-2</c:v>
                </c:pt>
                <c:pt idx="5">
                  <c:v>3.1242863084190518E-2</c:v>
                </c:pt>
                <c:pt idx="6">
                  <c:v>3.703595877151547E-2</c:v>
                </c:pt>
                <c:pt idx="7">
                  <c:v>4.4770891128940657E-2</c:v>
                </c:pt>
                <c:pt idx="8">
                  <c:v>4.6176833051351764E-2</c:v>
                </c:pt>
                <c:pt idx="9">
                  <c:v>4.2278714118431655E-2</c:v>
                </c:pt>
                <c:pt idx="10">
                  <c:v>3.2543285111723684E-2</c:v>
                </c:pt>
                <c:pt idx="11">
                  <c:v>3.5492876943632262E-2</c:v>
                </c:pt>
                <c:pt idx="12">
                  <c:v>4.3668334931477606E-2</c:v>
                </c:pt>
                <c:pt idx="13">
                  <c:v>4.2040490088793257E-2</c:v>
                </c:pt>
                <c:pt idx="14">
                  <c:v>4.8186795339669818E-2</c:v>
                </c:pt>
                <c:pt idx="15">
                  <c:v>4.5734987676131517E-2</c:v>
                </c:pt>
                <c:pt idx="16">
                  <c:v>4.6005990535724364E-2</c:v>
                </c:pt>
                <c:pt idx="17">
                  <c:v>4.1942147581600593E-2</c:v>
                </c:pt>
                <c:pt idx="18">
                  <c:v>4.0329808513646738E-2</c:v>
                </c:pt>
                <c:pt idx="19">
                  <c:v>3.9784559235808668E-2</c:v>
                </c:pt>
                <c:pt idx="20">
                  <c:v>3.8845871665424497E-2</c:v>
                </c:pt>
                <c:pt idx="21">
                  <c:v>3.7203719561779473E-2</c:v>
                </c:pt>
                <c:pt idx="22">
                  <c:v>3.4972943113941127E-2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D9-4CC3-A9F3-C3E154A37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19700031"/>
        <c:axId val="1719692959"/>
      </c:lineChart>
      <c:catAx>
        <c:axId val="17197000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692959"/>
        <c:crosses val="autoZero"/>
        <c:auto val="1"/>
        <c:lblAlgn val="ctr"/>
        <c:lblOffset val="100"/>
        <c:noMultiLvlLbl val="0"/>
      </c:catAx>
      <c:valAx>
        <c:axId val="1719692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7000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total industry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Sheet1!$B$1:$X$1</c:f>
              <c:numCache>
                <c:formatCode>General</c:formatCod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numCache>
            </c:numRef>
          </c:cat>
          <c:val>
            <c:numRef>
              <c:f>Sheet1!$B$13:$X$13</c:f>
              <c:numCache>
                <c:formatCode>0.0%</c:formatCode>
                <c:ptCount val="23"/>
                <c:pt idx="0">
                  <c:v>0.2452644482442029</c:v>
                </c:pt>
                <c:pt idx="1">
                  <c:v>0.2469426882474669</c:v>
                </c:pt>
                <c:pt idx="2">
                  <c:v>0.24661519529767559</c:v>
                </c:pt>
                <c:pt idx="3">
                  <c:v>0.24686716777962633</c:v>
                </c:pt>
                <c:pt idx="4">
                  <c:v>0.2410183634304246</c:v>
                </c:pt>
                <c:pt idx="5">
                  <c:v>0.23602760972069395</c:v>
                </c:pt>
                <c:pt idx="6">
                  <c:v>0.23231801388981546</c:v>
                </c:pt>
                <c:pt idx="7">
                  <c:v>0.22441927307200818</c:v>
                </c:pt>
                <c:pt idx="8">
                  <c:v>0.2162629380633905</c:v>
                </c:pt>
                <c:pt idx="9">
                  <c:v>0.2138700354176698</c:v>
                </c:pt>
                <c:pt idx="10">
                  <c:v>0.21658107324059819</c:v>
                </c:pt>
                <c:pt idx="11">
                  <c:v>0.21503426647837171</c:v>
                </c:pt>
                <c:pt idx="12">
                  <c:v>0.21621829634646142</c:v>
                </c:pt>
                <c:pt idx="13">
                  <c:v>0.21850195311982271</c:v>
                </c:pt>
                <c:pt idx="14">
                  <c:v>0.22022051154761713</c:v>
                </c:pt>
                <c:pt idx="15">
                  <c:v>0.22355870753392476</c:v>
                </c:pt>
                <c:pt idx="16">
                  <c:v>0.21976119408839778</c:v>
                </c:pt>
                <c:pt idx="17">
                  <c:v>0.21997575664624727</c:v>
                </c:pt>
                <c:pt idx="18">
                  <c:v>0.22438024439026105</c:v>
                </c:pt>
                <c:pt idx="19">
                  <c:v>0.22096980117011625</c:v>
                </c:pt>
                <c:pt idx="20">
                  <c:v>0.22170350480500586</c:v>
                </c:pt>
                <c:pt idx="21">
                  <c:v>0.22171790970905622</c:v>
                </c:pt>
                <c:pt idx="22">
                  <c:v>0.22326458992600601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AA-48F1-9F9B-6D8823B8DB5F}"/>
            </c:ext>
          </c:extLst>
        </c:ser>
        <c:ser>
          <c:idx val="1"/>
          <c:order val="1"/>
          <c:tx>
            <c:v>manufacturing industry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Sheet1!$B$1:$X$1</c:f>
              <c:numCache>
                <c:formatCode>General</c:formatCod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numCache>
            </c:numRef>
          </c:cat>
          <c:val>
            <c:numRef>
              <c:f>Sheet1!$B$71:$X$71</c:f>
              <c:numCache>
                <c:formatCode>0.0%</c:formatCode>
                <c:ptCount val="23"/>
                <c:pt idx="0">
                  <c:v>0.39178420517861273</c:v>
                </c:pt>
                <c:pt idx="1">
                  <c:v>0.38749017850808704</c:v>
                </c:pt>
                <c:pt idx="2">
                  <c:v>0.38652159932636893</c:v>
                </c:pt>
                <c:pt idx="3">
                  <c:v>0.38515007191220807</c:v>
                </c:pt>
                <c:pt idx="4">
                  <c:v>0.35960898723492346</c:v>
                </c:pt>
                <c:pt idx="5">
                  <c:v>0.35214885135694596</c:v>
                </c:pt>
                <c:pt idx="6">
                  <c:v>0.35679642923634786</c:v>
                </c:pt>
                <c:pt idx="7">
                  <c:v>0.35649904542826827</c:v>
                </c:pt>
                <c:pt idx="8">
                  <c:v>0.35208072310480126</c:v>
                </c:pt>
                <c:pt idx="9">
                  <c:v>0.35349854968531863</c:v>
                </c:pt>
                <c:pt idx="10">
                  <c:v>0.34204840718131518</c:v>
                </c:pt>
                <c:pt idx="11">
                  <c:v>0.31536732635475295</c:v>
                </c:pt>
                <c:pt idx="12">
                  <c:v>0.3064224820959921</c:v>
                </c:pt>
                <c:pt idx="13">
                  <c:v>0.3133111595410113</c:v>
                </c:pt>
                <c:pt idx="14">
                  <c:v>0.31130522719013315</c:v>
                </c:pt>
                <c:pt idx="15">
                  <c:v>0.31299337658634102</c:v>
                </c:pt>
                <c:pt idx="16">
                  <c:v>0.30988784090810489</c:v>
                </c:pt>
                <c:pt idx="17">
                  <c:v>0.31116033206329069</c:v>
                </c:pt>
                <c:pt idx="18">
                  <c:v>0.32065718412706684</c:v>
                </c:pt>
                <c:pt idx="19">
                  <c:v>0.31204095142478128</c:v>
                </c:pt>
                <c:pt idx="20">
                  <c:v>0.31401708616531665</c:v>
                </c:pt>
                <c:pt idx="21">
                  <c:v>0.31700443125837829</c:v>
                </c:pt>
                <c:pt idx="22">
                  <c:v>0.31387789621951129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AA-48F1-9F9B-6D8823B8D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7336543"/>
        <c:axId val="867337375"/>
      </c:lineChart>
      <c:catAx>
        <c:axId val="8673365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7337375"/>
        <c:crosses val="autoZero"/>
        <c:auto val="1"/>
        <c:lblAlgn val="ctr"/>
        <c:lblOffset val="100"/>
        <c:noMultiLvlLbl val="0"/>
      </c:catAx>
      <c:valAx>
        <c:axId val="867337375"/>
        <c:scaling>
          <c:orientation val="minMax"/>
          <c:max val="0.4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7336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720724</xdr:colOff>
      <xdr:row>403</xdr:row>
      <xdr:rowOff>15874</xdr:rowOff>
    </xdr:from>
    <xdr:to>
      <xdr:col>7</xdr:col>
      <xdr:colOff>234950</xdr:colOff>
      <xdr:row>423</xdr:row>
      <xdr:rowOff>165099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3F9411B-3A65-4084-8877-39266FA09D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314324</xdr:colOff>
      <xdr:row>402</xdr:row>
      <xdr:rowOff>174624</xdr:rowOff>
    </xdr:from>
    <xdr:to>
      <xdr:col>16</xdr:col>
      <xdr:colOff>95250</xdr:colOff>
      <xdr:row>422</xdr:row>
      <xdr:rowOff>95249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A3632DE-EA19-41A0-99C8-4109AB3519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333374</xdr:colOff>
      <xdr:row>402</xdr:row>
      <xdr:rowOff>161924</xdr:rowOff>
    </xdr:from>
    <xdr:to>
      <xdr:col>25</xdr:col>
      <xdr:colOff>387349</xdr:colOff>
      <xdr:row>422</xdr:row>
      <xdr:rowOff>88900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C21B93-BFF6-45F9-B79A-90F24FF0F9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733424</xdr:colOff>
      <xdr:row>426</xdr:row>
      <xdr:rowOff>66674</xdr:rowOff>
    </xdr:from>
    <xdr:to>
      <xdr:col>6</xdr:col>
      <xdr:colOff>266699</xdr:colOff>
      <xdr:row>444</xdr:row>
      <xdr:rowOff>12699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20A686E-94D7-4F3A-98C1-CBC02B6130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60324</xdr:colOff>
      <xdr:row>425</xdr:row>
      <xdr:rowOff>174625</xdr:rowOff>
    </xdr:from>
    <xdr:to>
      <xdr:col>14</xdr:col>
      <xdr:colOff>457199</xdr:colOff>
      <xdr:row>440</xdr:row>
      <xdr:rowOff>155575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61333D8-E82F-47DF-9B3E-D5D27ACCF8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92074</xdr:colOff>
      <xdr:row>425</xdr:row>
      <xdr:rowOff>63500</xdr:rowOff>
    </xdr:from>
    <xdr:to>
      <xdr:col>23</xdr:col>
      <xdr:colOff>527049</xdr:colOff>
      <xdr:row>441</xdr:row>
      <xdr:rowOff>31750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4BF999D-550A-4D22-B72F-7B0AA1A4A1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31B56-B025-4E4E-A6B5-F152A57782E7}">
  <dimension ref="A1:Z447"/>
  <sheetViews>
    <sheetView tabSelected="1" topLeftCell="D421" workbookViewId="0">
      <selection activeCell="B90" sqref="B90:Y90"/>
    </sheetView>
  </sheetViews>
  <sheetFormatPr defaultRowHeight="14.5" x14ac:dyDescent="0.35"/>
  <cols>
    <col min="1" max="1" width="39.6328125" style="6" customWidth="1"/>
    <col min="2" max="25" width="9.54296875" customWidth="1"/>
  </cols>
  <sheetData>
    <row r="1" spans="1:25" x14ac:dyDescent="0.35">
      <c r="B1" s="3">
        <v>1997</v>
      </c>
      <c r="C1" s="3">
        <v>1998</v>
      </c>
      <c r="D1" s="3">
        <v>1999</v>
      </c>
      <c r="E1" s="3">
        <v>2000</v>
      </c>
      <c r="F1" s="3">
        <v>2001</v>
      </c>
      <c r="G1" s="3">
        <v>2002</v>
      </c>
      <c r="H1" s="3">
        <v>2003</v>
      </c>
      <c r="I1" s="3">
        <v>2004</v>
      </c>
      <c r="J1" s="3">
        <v>2005</v>
      </c>
      <c r="K1" s="3">
        <v>2006</v>
      </c>
      <c r="L1" s="3">
        <v>2007</v>
      </c>
      <c r="M1" s="3">
        <v>2008</v>
      </c>
      <c r="N1" s="3">
        <v>2009</v>
      </c>
      <c r="O1" s="3">
        <v>2010</v>
      </c>
      <c r="P1" s="3">
        <v>2011</v>
      </c>
      <c r="Q1" s="3">
        <v>2012</v>
      </c>
      <c r="R1" s="3">
        <v>2013</v>
      </c>
      <c r="S1" s="3">
        <v>2014</v>
      </c>
      <c r="T1" s="3">
        <v>2015</v>
      </c>
      <c r="U1" s="3">
        <v>2016</v>
      </c>
      <c r="V1" s="3">
        <v>2017</v>
      </c>
      <c r="W1" s="3">
        <v>2018</v>
      </c>
      <c r="X1" s="3">
        <v>2019</v>
      </c>
      <c r="Y1" s="3">
        <v>2020</v>
      </c>
    </row>
    <row r="2" spans="1:25" x14ac:dyDescent="0.35">
      <c r="A2" s="1" t="s">
        <v>0</v>
      </c>
      <c r="B2" s="2">
        <v>13728.2</v>
      </c>
      <c r="C2" s="2">
        <v>14487</v>
      </c>
      <c r="D2" s="2">
        <v>15436.4</v>
      </c>
      <c r="E2" s="2">
        <v>16674.5</v>
      </c>
      <c r="F2" s="2">
        <v>16801.2</v>
      </c>
      <c r="G2" s="2">
        <v>16955.2</v>
      </c>
      <c r="H2" s="2">
        <v>17795.5</v>
      </c>
      <c r="I2" s="2">
        <v>19210</v>
      </c>
      <c r="J2" s="2">
        <v>20892.099999999999</v>
      </c>
      <c r="K2" s="2">
        <v>22148</v>
      </c>
      <c r="L2" s="2">
        <v>23312.5</v>
      </c>
      <c r="M2" s="2">
        <v>23902.5</v>
      </c>
      <c r="N2" s="2">
        <v>21728</v>
      </c>
      <c r="O2" s="2">
        <v>23139.7</v>
      </c>
      <c r="P2" s="2">
        <v>24682</v>
      </c>
      <c r="Q2" s="2">
        <v>25833.599999999999</v>
      </c>
      <c r="R2" s="2">
        <v>26923.1</v>
      </c>
      <c r="S2" s="2">
        <v>28264</v>
      </c>
      <c r="T2" s="2">
        <v>28616.2</v>
      </c>
      <c r="U2" s="2">
        <v>29205.3</v>
      </c>
      <c r="V2" s="2">
        <v>30688.2</v>
      </c>
      <c r="W2" s="2">
        <v>32549.9</v>
      </c>
      <c r="X2" s="2">
        <v>33540.300000000003</v>
      </c>
      <c r="Y2" s="2">
        <v>32353.8</v>
      </c>
    </row>
    <row r="3" spans="1:25" x14ac:dyDescent="0.35">
      <c r="A3" s="1" t="s">
        <v>1</v>
      </c>
      <c r="B3" s="2">
        <v>7432</v>
      </c>
      <c r="C3" s="2">
        <v>7871.5</v>
      </c>
      <c r="D3" s="2">
        <v>8378.7999999999993</v>
      </c>
      <c r="E3" s="2">
        <v>8927.9</v>
      </c>
      <c r="F3" s="2">
        <v>9189</v>
      </c>
      <c r="G3" s="2">
        <v>9454.7000000000007</v>
      </c>
      <c r="H3" s="2">
        <v>9904.1</v>
      </c>
      <c r="I3" s="2">
        <v>10585.9</v>
      </c>
      <c r="J3" s="2">
        <v>11328.9</v>
      </c>
      <c r="K3" s="2">
        <v>12023.6</v>
      </c>
      <c r="L3" s="2">
        <v>12587.2</v>
      </c>
      <c r="M3" s="2">
        <v>12788.3</v>
      </c>
      <c r="N3" s="2">
        <v>12433</v>
      </c>
      <c r="O3" s="2">
        <v>12941</v>
      </c>
      <c r="P3" s="2">
        <v>13462.7</v>
      </c>
      <c r="Q3" s="2">
        <v>14094.5</v>
      </c>
      <c r="R3" s="2">
        <v>14630.7</v>
      </c>
      <c r="S3" s="2">
        <v>15279.3</v>
      </c>
      <c r="T3" s="2">
        <v>15866.6</v>
      </c>
      <c r="U3" s="2">
        <v>16310.9</v>
      </c>
      <c r="V3" s="2">
        <v>17032.599999999999</v>
      </c>
      <c r="W3" s="2">
        <v>17980.900000000001</v>
      </c>
      <c r="X3" s="2">
        <v>18750.8</v>
      </c>
      <c r="Y3" s="2">
        <v>18223.099999999999</v>
      </c>
    </row>
    <row r="4" spans="1:25" s="5" customFormat="1" x14ac:dyDescent="0.35">
      <c r="A4" s="7" t="s">
        <v>2</v>
      </c>
      <c r="B4" s="4">
        <f>B2/B3+(B2-B3)/B3</f>
        <v>2.6943487621097955</v>
      </c>
      <c r="C4" s="4">
        <f t="shared" ref="C4:Y4" si="0">C2/C3+(C2-C3)/C3</f>
        <v>2.6808740392555421</v>
      </c>
      <c r="D4" s="4">
        <f t="shared" si="0"/>
        <v>2.6846326442927388</v>
      </c>
      <c r="E4" s="4">
        <f t="shared" si="0"/>
        <v>2.7353688997412609</v>
      </c>
      <c r="F4" s="4">
        <f t="shared" si="0"/>
        <v>2.6568070519098925</v>
      </c>
      <c r="G4" s="4">
        <f t="shared" si="0"/>
        <v>2.5866182956624746</v>
      </c>
      <c r="H4" s="4">
        <f t="shared" si="0"/>
        <v>2.5935622620934762</v>
      </c>
      <c r="I4" s="4">
        <f t="shared" si="0"/>
        <v>2.6293560301911034</v>
      </c>
      <c r="J4" s="4">
        <f t="shared" si="0"/>
        <v>2.6882839463672554</v>
      </c>
      <c r="K4" s="4">
        <f t="shared" si="0"/>
        <v>2.6840879603446552</v>
      </c>
      <c r="L4" s="4">
        <f t="shared" si="0"/>
        <v>2.7041597813651963</v>
      </c>
      <c r="M4" s="4">
        <f t="shared" si="0"/>
        <v>2.7381825574939596</v>
      </c>
      <c r="N4" s="4">
        <f t="shared" si="0"/>
        <v>2.4952143489101584</v>
      </c>
      <c r="O4" s="4">
        <f t="shared" si="0"/>
        <v>2.5761842206939187</v>
      </c>
      <c r="P4" s="4">
        <f t="shared" si="0"/>
        <v>2.6667236141338662</v>
      </c>
      <c r="Q4" s="4">
        <f t="shared" si="0"/>
        <v>2.6657703359466458</v>
      </c>
      <c r="R4" s="4">
        <f t="shared" si="0"/>
        <v>2.6803570574203555</v>
      </c>
      <c r="S4" s="4">
        <f t="shared" si="0"/>
        <v>2.6996459261877184</v>
      </c>
      <c r="T4" s="4">
        <f t="shared" si="0"/>
        <v>2.6070991894923927</v>
      </c>
      <c r="U4" s="4">
        <f t="shared" si="0"/>
        <v>2.581077684247957</v>
      </c>
      <c r="V4" s="4">
        <f t="shared" si="0"/>
        <v>2.6034662940478852</v>
      </c>
      <c r="W4" s="4">
        <f t="shared" si="0"/>
        <v>2.6204973054741418</v>
      </c>
      <c r="X4" s="4">
        <f t="shared" si="0"/>
        <v>2.577479360880603</v>
      </c>
      <c r="Y4" s="4">
        <f t="shared" si="0"/>
        <v>2.5508557819470892</v>
      </c>
    </row>
    <row r="5" spans="1:25" s="5" customFormat="1" x14ac:dyDescent="0.35">
      <c r="A5" s="7" t="s">
        <v>63</v>
      </c>
      <c r="B5">
        <v>987.8</v>
      </c>
      <c r="C5">
        <v>1052.2</v>
      </c>
      <c r="D5">
        <v>1132.2</v>
      </c>
      <c r="E5">
        <v>1231.5</v>
      </c>
      <c r="F5">
        <v>1311.7</v>
      </c>
      <c r="G5">
        <v>1361.8</v>
      </c>
      <c r="H5">
        <v>1411.9</v>
      </c>
      <c r="I5">
        <v>1497.1</v>
      </c>
      <c r="J5">
        <v>1622.6</v>
      </c>
      <c r="K5">
        <v>1751.8</v>
      </c>
      <c r="L5">
        <v>1852.5</v>
      </c>
      <c r="M5">
        <v>1931.8</v>
      </c>
      <c r="N5">
        <v>1928.7</v>
      </c>
      <c r="O5">
        <v>1933.8</v>
      </c>
      <c r="P5">
        <v>1997.3</v>
      </c>
      <c r="Q5">
        <v>2082.4</v>
      </c>
      <c r="R5">
        <v>2176.6</v>
      </c>
      <c r="S5">
        <v>2298.5</v>
      </c>
      <c r="T5">
        <v>2388.5</v>
      </c>
      <c r="U5">
        <v>2459.9</v>
      </c>
      <c r="V5">
        <v>2576.1</v>
      </c>
      <c r="W5">
        <v>2708.1</v>
      </c>
      <c r="X5">
        <v>2848.6</v>
      </c>
      <c r="Y5">
        <v>2969.6</v>
      </c>
    </row>
    <row r="6" spans="1:25" s="5" customFormat="1" x14ac:dyDescent="0.35">
      <c r="A6" s="7" t="s">
        <v>64</v>
      </c>
      <c r="B6" s="4">
        <f>B3-B5</f>
        <v>6444.2</v>
      </c>
      <c r="C6" s="4">
        <f t="shared" ref="C6:Y6" si="1">C3-C5</f>
        <v>6819.3</v>
      </c>
      <c r="D6" s="4">
        <f t="shared" si="1"/>
        <v>7246.5999999999995</v>
      </c>
      <c r="E6" s="4">
        <f t="shared" si="1"/>
        <v>7696.4</v>
      </c>
      <c r="F6" s="4">
        <f t="shared" si="1"/>
        <v>7877.3</v>
      </c>
      <c r="G6" s="4">
        <f t="shared" si="1"/>
        <v>8092.9000000000005</v>
      </c>
      <c r="H6" s="4">
        <f t="shared" si="1"/>
        <v>8492.2000000000007</v>
      </c>
      <c r="I6" s="4">
        <f t="shared" si="1"/>
        <v>9088.7999999999993</v>
      </c>
      <c r="J6" s="4">
        <f t="shared" si="1"/>
        <v>9706.2999999999993</v>
      </c>
      <c r="K6" s="4">
        <f t="shared" si="1"/>
        <v>10271.800000000001</v>
      </c>
      <c r="L6" s="4">
        <f t="shared" si="1"/>
        <v>10734.7</v>
      </c>
      <c r="M6" s="4">
        <f t="shared" si="1"/>
        <v>10856.5</v>
      </c>
      <c r="N6" s="4">
        <f t="shared" si="1"/>
        <v>10504.3</v>
      </c>
      <c r="O6" s="4">
        <f t="shared" si="1"/>
        <v>11007.2</v>
      </c>
      <c r="P6" s="4">
        <f t="shared" si="1"/>
        <v>11465.400000000001</v>
      </c>
      <c r="Q6" s="4">
        <f t="shared" si="1"/>
        <v>12012.1</v>
      </c>
      <c r="R6" s="4">
        <f t="shared" si="1"/>
        <v>12454.1</v>
      </c>
      <c r="S6" s="4">
        <f t="shared" si="1"/>
        <v>12980.8</v>
      </c>
      <c r="T6" s="4">
        <f t="shared" si="1"/>
        <v>13478.1</v>
      </c>
      <c r="U6" s="4">
        <f t="shared" si="1"/>
        <v>13851</v>
      </c>
      <c r="V6" s="4">
        <f t="shared" si="1"/>
        <v>14456.499999999998</v>
      </c>
      <c r="W6" s="4">
        <f t="shared" si="1"/>
        <v>15272.800000000001</v>
      </c>
      <c r="X6" s="4">
        <f t="shared" si="1"/>
        <v>15902.199999999999</v>
      </c>
      <c r="Y6" s="4">
        <f t="shared" si="1"/>
        <v>15253.499999999998</v>
      </c>
    </row>
    <row r="7" spans="1:25" s="5" customFormat="1" x14ac:dyDescent="0.35">
      <c r="A7" s="7" t="s">
        <v>65</v>
      </c>
      <c r="B7" s="4">
        <f>B16-B5</f>
        <v>2029.1000000000001</v>
      </c>
      <c r="C7" s="4">
        <f t="shared" ref="C7:Y7" si="2">C16-C5</f>
        <v>2057.3999999999996</v>
      </c>
      <c r="D7" s="4">
        <f t="shared" si="2"/>
        <v>2177.1000000000004</v>
      </c>
      <c r="E7" s="4">
        <f t="shared" si="2"/>
        <v>2210.9</v>
      </c>
      <c r="F7" s="4">
        <f t="shared" si="2"/>
        <v>2261.3999999999996</v>
      </c>
      <c r="G7" s="4">
        <f t="shared" si="2"/>
        <v>2401.6000000000004</v>
      </c>
      <c r="H7" s="4">
        <f t="shared" si="2"/>
        <v>2613.4</v>
      </c>
      <c r="I7" s="4">
        <f t="shared" si="2"/>
        <v>2844.2999999999997</v>
      </c>
      <c r="J7" s="4">
        <f t="shared" si="2"/>
        <v>3113.5000000000005</v>
      </c>
      <c r="K7" s="4">
        <f t="shared" si="2"/>
        <v>3261.5999999999995</v>
      </c>
      <c r="L7" s="4">
        <f t="shared" si="2"/>
        <v>3364</v>
      </c>
      <c r="M7" s="4">
        <f t="shared" si="2"/>
        <v>3363.3999999999996</v>
      </c>
      <c r="N7" s="4">
        <f t="shared" si="2"/>
        <v>3387</v>
      </c>
      <c r="O7" s="4">
        <f t="shared" si="2"/>
        <v>3737.8999999999996</v>
      </c>
      <c r="P7" s="4">
        <f t="shared" si="2"/>
        <v>3866.8999999999996</v>
      </c>
      <c r="Q7" s="4">
        <f t="shared" si="2"/>
        <v>4039.9</v>
      </c>
      <c r="R7" s="4">
        <f t="shared" si="2"/>
        <v>4205.2999999999993</v>
      </c>
      <c r="S7" s="4">
        <f t="shared" si="2"/>
        <v>4304.2</v>
      </c>
      <c r="T7" s="4">
        <f t="shared" si="2"/>
        <v>4372.3999999999996</v>
      </c>
      <c r="U7" s="4">
        <f t="shared" si="2"/>
        <v>4485.5</v>
      </c>
      <c r="V7" s="4">
        <f t="shared" si="2"/>
        <v>4624.8999999999996</v>
      </c>
      <c r="W7" s="4">
        <f t="shared" si="2"/>
        <v>4894</v>
      </c>
      <c r="X7" s="4">
        <f t="shared" si="2"/>
        <v>5031.5</v>
      </c>
      <c r="Y7" s="4">
        <f t="shared" si="2"/>
        <v>4981.8999999999996</v>
      </c>
    </row>
    <row r="8" spans="1:25" s="5" customFormat="1" x14ac:dyDescent="0.35">
      <c r="A8" s="7" t="s">
        <v>66</v>
      </c>
      <c r="B8" s="9">
        <f>(B2-B7)/B4</f>
        <v>4342.0882123808951</v>
      </c>
      <c r="C8" s="9">
        <f t="shared" ref="C8:Y8" si="3">(C2-C7)/C4</f>
        <v>4636.3983603838406</v>
      </c>
      <c r="D8" s="9">
        <f t="shared" si="3"/>
        <v>4938.9625162265493</v>
      </c>
      <c r="E8" s="9">
        <f t="shared" si="3"/>
        <v>5287.6231799550387</v>
      </c>
      <c r="F8" s="9">
        <f t="shared" si="3"/>
        <v>5472.6593673965936</v>
      </c>
      <c r="G8" s="9">
        <f t="shared" si="3"/>
        <v>5626.4969688048186</v>
      </c>
      <c r="H8" s="9">
        <f t="shared" si="3"/>
        <v>5853.7634595844584</v>
      </c>
      <c r="I8" s="9">
        <f t="shared" si="3"/>
        <v>6224.2236547975326</v>
      </c>
      <c r="J8" s="9">
        <f t="shared" si="3"/>
        <v>6613.3638985660946</v>
      </c>
      <c r="K8" s="9">
        <f t="shared" si="3"/>
        <v>7036.4311002590457</v>
      </c>
      <c r="L8" s="9">
        <f t="shared" si="3"/>
        <v>7376.9679356480146</v>
      </c>
      <c r="M8" s="9">
        <f t="shared" si="3"/>
        <v>7500.9973107117448</v>
      </c>
      <c r="N8" s="9">
        <f t="shared" si="3"/>
        <v>7350.4707152757637</v>
      </c>
      <c r="O8" s="9">
        <f t="shared" si="3"/>
        <v>7531.2160691574891</v>
      </c>
      <c r="P8" s="9">
        <f t="shared" si="3"/>
        <v>7805.4958112937411</v>
      </c>
      <c r="Q8" s="9">
        <f t="shared" si="3"/>
        <v>8175.3854434203549</v>
      </c>
      <c r="R8" s="9">
        <f t="shared" si="3"/>
        <v>8475.66182912369</v>
      </c>
      <c r="S8" s="9">
        <f t="shared" si="3"/>
        <v>8875.1638752251565</v>
      </c>
      <c r="T8" s="9">
        <f t="shared" si="3"/>
        <v>9299.1475344366609</v>
      </c>
      <c r="U8" s="9">
        <f t="shared" si="3"/>
        <v>9577.3173162754119</v>
      </c>
      <c r="V8" s="9">
        <f t="shared" si="3"/>
        <v>10010.999589119559</v>
      </c>
      <c r="W8" s="9">
        <f t="shared" si="3"/>
        <v>10553.683814987193</v>
      </c>
      <c r="X8" s="9">
        <f t="shared" si="3"/>
        <v>11060.728723065271</v>
      </c>
      <c r="Y8" s="9">
        <f t="shared" si="3"/>
        <v>10730.477275005647</v>
      </c>
    </row>
    <row r="9" spans="1:25" s="5" customFormat="1" x14ac:dyDescent="0.35">
      <c r="A9" s="7" t="s">
        <v>68</v>
      </c>
      <c r="B9" s="5">
        <v>17703.7</v>
      </c>
      <c r="C9" s="5">
        <v>18775.2</v>
      </c>
      <c r="D9" s="5">
        <v>20027</v>
      </c>
      <c r="E9" s="5">
        <v>21418.9</v>
      </c>
      <c r="F9" s="5">
        <v>22706.400000000001</v>
      </c>
      <c r="G9" s="5">
        <v>23838.3</v>
      </c>
      <c r="H9" s="5">
        <v>25197.200000000001</v>
      </c>
      <c r="I9" s="5">
        <v>27734.799999999999</v>
      </c>
      <c r="J9" s="5">
        <v>30580.2</v>
      </c>
      <c r="K9" s="5">
        <v>32900.5</v>
      </c>
      <c r="L9" s="5">
        <v>34061</v>
      </c>
      <c r="M9" s="5">
        <v>34882.800000000003</v>
      </c>
      <c r="N9" s="5">
        <v>33995.599999999999</v>
      </c>
      <c r="O9" s="5">
        <v>34467.5</v>
      </c>
      <c r="P9" s="5">
        <v>35444</v>
      </c>
      <c r="Q9" s="5">
        <v>36569.300000000003</v>
      </c>
      <c r="R9" s="5">
        <v>38567.599999999999</v>
      </c>
      <c r="S9" s="5">
        <v>40346.1</v>
      </c>
      <c r="T9" s="5">
        <v>41443.699999999997</v>
      </c>
      <c r="U9" s="5">
        <v>43342.2</v>
      </c>
      <c r="V9" s="5">
        <v>45154.9</v>
      </c>
      <c r="W9" s="5">
        <v>47599.6</v>
      </c>
      <c r="X9" s="5">
        <v>49540.9</v>
      </c>
      <c r="Y9" s="5">
        <v>51719.6</v>
      </c>
    </row>
    <row r="10" spans="1:25" s="11" customFormat="1" x14ac:dyDescent="0.35">
      <c r="A10" s="10" t="s">
        <v>67</v>
      </c>
      <c r="B10" s="12">
        <f>B7/(B8+B9)</f>
        <v>9.2040256417797728E-2</v>
      </c>
      <c r="C10" s="12">
        <f t="shared" ref="C10:Y10" si="4">C7/(C8+C9)</f>
        <v>8.7879518874774853E-2</v>
      </c>
      <c r="D10" s="12">
        <f t="shared" si="4"/>
        <v>8.7202726455469157E-2</v>
      </c>
      <c r="E10" s="12">
        <f t="shared" si="4"/>
        <v>8.2785017918746637E-2</v>
      </c>
      <c r="F10" s="12">
        <f t="shared" si="4"/>
        <v>8.025108185890896E-2</v>
      </c>
      <c r="G10" s="12">
        <f t="shared" si="4"/>
        <v>8.1507434194867848E-2</v>
      </c>
      <c r="H10" s="12">
        <f t="shared" si="4"/>
        <v>8.4164860243437167E-2</v>
      </c>
      <c r="I10" s="12">
        <f t="shared" si="4"/>
        <v>8.3756824958015952E-2</v>
      </c>
      <c r="J10" s="12">
        <f t="shared" si="4"/>
        <v>8.3710719642008657E-2</v>
      </c>
      <c r="K10" s="12">
        <f t="shared" si="4"/>
        <v>8.1668768985077161E-2</v>
      </c>
      <c r="L10" s="12">
        <f t="shared" si="4"/>
        <v>8.118158702241858E-2</v>
      </c>
      <c r="M10" s="12">
        <f t="shared" si="4"/>
        <v>7.9355796634813569E-2</v>
      </c>
      <c r="N10" s="12">
        <f t="shared" si="4"/>
        <v>8.1918304240422915E-2</v>
      </c>
      <c r="O10" s="12">
        <f t="shared" si="4"/>
        <v>8.9000339768600528E-2</v>
      </c>
      <c r="P10" s="12">
        <f t="shared" si="4"/>
        <v>8.9409134776323479E-2</v>
      </c>
      <c r="Q10" s="12">
        <f t="shared" si="4"/>
        <v>9.0287817647270147E-2</v>
      </c>
      <c r="R10" s="12">
        <f t="shared" si="4"/>
        <v>8.9392185756060158E-2</v>
      </c>
      <c r="S10" s="12">
        <f t="shared" si="4"/>
        <v>8.7445946347721876E-2</v>
      </c>
      <c r="T10" s="12">
        <f t="shared" si="4"/>
        <v>8.6167809109109775E-2</v>
      </c>
      <c r="U10" s="12">
        <f t="shared" si="4"/>
        <v>8.4760788220955369E-2</v>
      </c>
      <c r="V10" s="12">
        <f t="shared" si="4"/>
        <v>8.3836211037011249E-2</v>
      </c>
      <c r="W10" s="12">
        <f t="shared" si="4"/>
        <v>8.415689844050947E-2</v>
      </c>
      <c r="X10" s="12">
        <f t="shared" si="4"/>
        <v>8.3025821351976087E-2</v>
      </c>
      <c r="Y10" s="12">
        <f t="shared" si="4"/>
        <v>7.9774120663801032E-2</v>
      </c>
    </row>
    <row r="11" spans="1:25" s="5" customFormat="1" x14ac:dyDescent="0.35">
      <c r="A11" s="7" t="s">
        <v>69</v>
      </c>
      <c r="B11" s="21"/>
      <c r="C11" s="14">
        <v>728.077</v>
      </c>
      <c r="D11" s="14">
        <v>765.86400000000003</v>
      </c>
      <c r="E11" s="14">
        <v>746.57100000000003</v>
      </c>
      <c r="F11" s="14">
        <v>689.04300000000001</v>
      </c>
      <c r="G11" s="14">
        <v>788.54700000000003</v>
      </c>
      <c r="H11" s="14">
        <v>970.12099999999998</v>
      </c>
      <c r="I11" s="14">
        <v>1257.7049999999999</v>
      </c>
      <c r="J11" s="14">
        <v>1665.1890000000001</v>
      </c>
      <c r="K11" s="14">
        <v>1844.1610000000001</v>
      </c>
      <c r="L11" s="14">
        <v>1751.944</v>
      </c>
      <c r="M11" s="14">
        <v>1379.308</v>
      </c>
      <c r="N11" s="14">
        <v>1467.491</v>
      </c>
      <c r="O11" s="14">
        <v>1834.0139999999999</v>
      </c>
      <c r="P11" s="14">
        <v>1818.23</v>
      </c>
      <c r="Q11" s="14">
        <v>2156.1030000000001</v>
      </c>
      <c r="R11" s="14">
        <v>2151.5230000000001</v>
      </c>
      <c r="S11" s="14">
        <v>2264.473</v>
      </c>
      <c r="T11" s="14">
        <v>2128.2640000000001</v>
      </c>
      <c r="U11" s="14">
        <v>2134.2339999999999</v>
      </c>
      <c r="V11" s="14">
        <v>2194.7510000000002</v>
      </c>
      <c r="W11" s="14">
        <v>2259.0149999999999</v>
      </c>
      <c r="X11" s="14">
        <v>2254.6060000000002</v>
      </c>
      <c r="Y11" s="14">
        <v>2184.0630000000001</v>
      </c>
    </row>
    <row r="12" spans="1:25" s="18" customFormat="1" x14ac:dyDescent="0.35">
      <c r="A12" s="16" t="s">
        <v>71</v>
      </c>
      <c r="B12" s="17"/>
      <c r="C12" s="17">
        <f>C11/(C8+C9)</f>
        <v>3.1098987296485595E-2</v>
      </c>
      <c r="D12" s="17">
        <f t="shared" ref="D12:Y12" si="5">D11/(D8+D9)</f>
        <v>3.067632579766268E-2</v>
      </c>
      <c r="E12" s="17">
        <f t="shared" si="5"/>
        <v>2.795463097047202E-2</v>
      </c>
      <c r="F12" s="17">
        <f t="shared" si="5"/>
        <v>2.4452306623024771E-2</v>
      </c>
      <c r="G12" s="17">
        <f t="shared" si="5"/>
        <v>2.6762342901424239E-2</v>
      </c>
      <c r="H12" s="17">
        <f t="shared" si="5"/>
        <v>3.1242863084190518E-2</v>
      </c>
      <c r="I12" s="17">
        <f t="shared" si="5"/>
        <v>3.703595877151547E-2</v>
      </c>
      <c r="J12" s="17">
        <f t="shared" si="5"/>
        <v>4.4770891128940657E-2</v>
      </c>
      <c r="K12" s="17">
        <f t="shared" si="5"/>
        <v>4.6176833051351764E-2</v>
      </c>
      <c r="L12" s="17">
        <f t="shared" si="5"/>
        <v>4.2278714118431655E-2</v>
      </c>
      <c r="M12" s="17">
        <f t="shared" si="5"/>
        <v>3.2543285111723684E-2</v>
      </c>
      <c r="N12" s="17">
        <f t="shared" si="5"/>
        <v>3.5492876943632262E-2</v>
      </c>
      <c r="O12" s="17">
        <f t="shared" si="5"/>
        <v>4.3668334931477606E-2</v>
      </c>
      <c r="P12" s="17">
        <f t="shared" si="5"/>
        <v>4.2040490088793257E-2</v>
      </c>
      <c r="Q12" s="17">
        <f t="shared" si="5"/>
        <v>4.8186795339669818E-2</v>
      </c>
      <c r="R12" s="17">
        <f t="shared" si="5"/>
        <v>4.5734987676131517E-2</v>
      </c>
      <c r="S12" s="17">
        <f t="shared" si="5"/>
        <v>4.6005990535724364E-2</v>
      </c>
      <c r="T12" s="17">
        <f t="shared" si="5"/>
        <v>4.1942147581600593E-2</v>
      </c>
      <c r="U12" s="17">
        <f t="shared" si="5"/>
        <v>4.0329808513646738E-2</v>
      </c>
      <c r="V12" s="17">
        <f t="shared" si="5"/>
        <v>3.9784559235808668E-2</v>
      </c>
      <c r="W12" s="17">
        <f t="shared" si="5"/>
        <v>3.8845871665424497E-2</v>
      </c>
      <c r="X12" s="17">
        <f t="shared" si="5"/>
        <v>3.7203719561779473E-2</v>
      </c>
      <c r="Y12" s="17">
        <f t="shared" si="5"/>
        <v>3.4972943113941127E-2</v>
      </c>
    </row>
    <row r="13" spans="1:25" s="18" customFormat="1" x14ac:dyDescent="0.35">
      <c r="A13" s="16"/>
      <c r="B13" s="17">
        <f>B8/B9</f>
        <v>0.2452644482442029</v>
      </c>
      <c r="C13" s="17">
        <f t="shared" ref="C13:X13" si="6">C8/C9</f>
        <v>0.2469426882474669</v>
      </c>
      <c r="D13" s="17">
        <f t="shared" si="6"/>
        <v>0.24661519529767559</v>
      </c>
      <c r="E13" s="17">
        <f t="shared" si="6"/>
        <v>0.24686716777962633</v>
      </c>
      <c r="F13" s="17">
        <f t="shared" si="6"/>
        <v>0.2410183634304246</v>
      </c>
      <c r="G13" s="17">
        <f t="shared" si="6"/>
        <v>0.23602760972069395</v>
      </c>
      <c r="H13" s="17">
        <f t="shared" si="6"/>
        <v>0.23231801388981546</v>
      </c>
      <c r="I13" s="17">
        <f t="shared" si="6"/>
        <v>0.22441927307200818</v>
      </c>
      <c r="J13" s="17">
        <f t="shared" si="6"/>
        <v>0.2162629380633905</v>
      </c>
      <c r="K13" s="17">
        <f t="shared" si="6"/>
        <v>0.2138700354176698</v>
      </c>
      <c r="L13" s="17">
        <f t="shared" si="6"/>
        <v>0.21658107324059819</v>
      </c>
      <c r="M13" s="17">
        <f t="shared" si="6"/>
        <v>0.21503426647837171</v>
      </c>
      <c r="N13" s="17">
        <f t="shared" si="6"/>
        <v>0.21621829634646142</v>
      </c>
      <c r="O13" s="17">
        <f t="shared" si="6"/>
        <v>0.21850195311982271</v>
      </c>
      <c r="P13" s="17">
        <f t="shared" si="6"/>
        <v>0.22022051154761713</v>
      </c>
      <c r="Q13" s="17">
        <f t="shared" si="6"/>
        <v>0.22355870753392476</v>
      </c>
      <c r="R13" s="17">
        <f t="shared" si="6"/>
        <v>0.21976119408839778</v>
      </c>
      <c r="S13" s="17">
        <f t="shared" si="6"/>
        <v>0.21997575664624727</v>
      </c>
      <c r="T13" s="17">
        <f t="shared" si="6"/>
        <v>0.22438024439026105</v>
      </c>
      <c r="U13" s="17">
        <f t="shared" si="6"/>
        <v>0.22096980117011625</v>
      </c>
      <c r="V13" s="17">
        <f t="shared" si="6"/>
        <v>0.22170350480500586</v>
      </c>
      <c r="W13" s="17">
        <f t="shared" si="6"/>
        <v>0.22171790970905622</v>
      </c>
      <c r="X13" s="17">
        <f t="shared" si="6"/>
        <v>0.22326458992600601</v>
      </c>
      <c r="Y13" s="17">
        <f t="shared" ref="Y13" si="7">Y8/Y9</f>
        <v>0.20747409637749803</v>
      </c>
    </row>
    <row r="14" spans="1:25" x14ac:dyDescent="0.35">
      <c r="A14" s="1" t="s">
        <v>3</v>
      </c>
      <c r="B14" s="2">
        <v>3823.5</v>
      </c>
      <c r="C14" s="2">
        <v>4146.8999999999996</v>
      </c>
      <c r="D14" s="2">
        <v>4429.1000000000004</v>
      </c>
      <c r="E14" s="2">
        <v>4811.3</v>
      </c>
      <c r="F14" s="2">
        <v>4934.3</v>
      </c>
      <c r="G14" s="2">
        <v>4958</v>
      </c>
      <c r="H14" s="2">
        <v>5106.6000000000004</v>
      </c>
      <c r="I14" s="2">
        <v>5406.3</v>
      </c>
      <c r="J14" s="2">
        <v>5694.4</v>
      </c>
      <c r="K14" s="2">
        <v>6047.1</v>
      </c>
      <c r="L14" s="2">
        <v>6369.8</v>
      </c>
      <c r="M14" s="2">
        <v>6475.5</v>
      </c>
      <c r="N14" s="2">
        <v>6126.3</v>
      </c>
      <c r="O14" s="2">
        <v>6241.3</v>
      </c>
      <c r="P14" s="2">
        <v>6532</v>
      </c>
      <c r="Q14" s="2">
        <v>6871.6</v>
      </c>
      <c r="R14" s="2">
        <v>7095.3</v>
      </c>
      <c r="S14" s="2">
        <v>7468.7</v>
      </c>
      <c r="T14" s="2">
        <v>7863.2</v>
      </c>
      <c r="U14" s="2">
        <v>8089.7</v>
      </c>
      <c r="V14" s="2">
        <v>8499.7999999999993</v>
      </c>
      <c r="W14" s="2">
        <v>8953.5</v>
      </c>
      <c r="X14" s="2">
        <v>9383.6</v>
      </c>
      <c r="Y14" s="2">
        <v>9453.5</v>
      </c>
    </row>
    <row r="15" spans="1:25" x14ac:dyDescent="0.35">
      <c r="A15" s="1" t="s">
        <v>4</v>
      </c>
      <c r="B15" s="2">
        <v>591.6</v>
      </c>
      <c r="C15" s="2">
        <v>615</v>
      </c>
      <c r="D15" s="2">
        <v>640.4</v>
      </c>
      <c r="E15" s="2">
        <v>674.2</v>
      </c>
      <c r="F15" s="2">
        <v>681.6</v>
      </c>
      <c r="G15" s="2">
        <v>733.3</v>
      </c>
      <c r="H15" s="2">
        <v>772.2</v>
      </c>
      <c r="I15" s="2">
        <v>838.3</v>
      </c>
      <c r="J15" s="2">
        <v>898.5</v>
      </c>
      <c r="K15" s="2">
        <v>963.1</v>
      </c>
      <c r="L15" s="2">
        <v>1000.9</v>
      </c>
      <c r="M15" s="2">
        <v>1017.6</v>
      </c>
      <c r="N15" s="2">
        <v>991</v>
      </c>
      <c r="O15" s="2">
        <v>1028.0999999999999</v>
      </c>
      <c r="P15" s="2">
        <v>1066.4000000000001</v>
      </c>
      <c r="Q15" s="2">
        <v>1100.5999999999999</v>
      </c>
      <c r="R15" s="2">
        <v>1153.5</v>
      </c>
      <c r="S15" s="2">
        <v>1207.9000000000001</v>
      </c>
      <c r="T15" s="2">
        <v>1242.5</v>
      </c>
      <c r="U15" s="2">
        <v>1275.8</v>
      </c>
      <c r="V15" s="2">
        <v>1331.7</v>
      </c>
      <c r="W15" s="2">
        <v>1425.3</v>
      </c>
      <c r="X15" s="2">
        <v>1487.1</v>
      </c>
      <c r="Y15" s="2">
        <v>818.2</v>
      </c>
    </row>
    <row r="16" spans="1:25" x14ac:dyDescent="0.35">
      <c r="A16" s="1" t="s">
        <v>5</v>
      </c>
      <c r="B16" s="2">
        <v>3016.9</v>
      </c>
      <c r="C16" s="2">
        <v>3109.6</v>
      </c>
      <c r="D16" s="2">
        <v>3309.3</v>
      </c>
      <c r="E16" s="2">
        <v>3442.4</v>
      </c>
      <c r="F16" s="2">
        <v>3573.1</v>
      </c>
      <c r="G16" s="2">
        <v>3763.4</v>
      </c>
      <c r="H16" s="2">
        <v>4025.3</v>
      </c>
      <c r="I16" s="2">
        <v>4341.3999999999996</v>
      </c>
      <c r="J16" s="2">
        <v>4736.1000000000004</v>
      </c>
      <c r="K16" s="2">
        <v>5013.3999999999996</v>
      </c>
      <c r="L16" s="2">
        <v>5216.5</v>
      </c>
      <c r="M16" s="2">
        <v>5295.2</v>
      </c>
      <c r="N16" s="2">
        <v>5315.7</v>
      </c>
      <c r="O16" s="2">
        <v>5671.7</v>
      </c>
      <c r="P16" s="2">
        <v>5864.2</v>
      </c>
      <c r="Q16" s="2">
        <v>6122.3</v>
      </c>
      <c r="R16" s="2">
        <v>6381.9</v>
      </c>
      <c r="S16" s="2">
        <v>6602.7</v>
      </c>
      <c r="T16" s="2">
        <v>6760.9</v>
      </c>
      <c r="U16" s="2">
        <v>6945.4</v>
      </c>
      <c r="V16" s="2">
        <v>7201</v>
      </c>
      <c r="W16" s="2">
        <v>7602.1</v>
      </c>
      <c r="X16" s="2">
        <v>7880.1</v>
      </c>
      <c r="Y16" s="2">
        <v>7951.5</v>
      </c>
    </row>
    <row r="17" spans="1:25" x14ac:dyDescent="0.35">
      <c r="A17" s="1" t="s">
        <v>6</v>
      </c>
      <c r="B17" s="2">
        <v>6296.2</v>
      </c>
      <c r="C17" s="2">
        <v>6615.5</v>
      </c>
      <c r="D17" s="2">
        <v>7057.6</v>
      </c>
      <c r="E17" s="2">
        <v>7746.6</v>
      </c>
      <c r="F17" s="2">
        <v>7612.2</v>
      </c>
      <c r="G17" s="2">
        <v>7500.5</v>
      </c>
      <c r="H17" s="2">
        <v>7891.4</v>
      </c>
      <c r="I17" s="2">
        <v>8624.1</v>
      </c>
      <c r="J17" s="2">
        <v>9563.2000000000007</v>
      </c>
      <c r="K17" s="2">
        <v>10124.4</v>
      </c>
      <c r="L17" s="2">
        <v>10725.3</v>
      </c>
      <c r="M17" s="2">
        <v>11114.2</v>
      </c>
      <c r="N17" s="2">
        <v>9295</v>
      </c>
      <c r="O17" s="2">
        <v>10198.700000000001</v>
      </c>
      <c r="P17" s="2">
        <v>11219.3</v>
      </c>
      <c r="Q17" s="2">
        <v>11739.1</v>
      </c>
      <c r="R17" s="2">
        <v>12292.4</v>
      </c>
      <c r="S17" s="2">
        <v>12984.7</v>
      </c>
      <c r="T17" s="2">
        <v>12749.6</v>
      </c>
      <c r="U17" s="2">
        <v>12894.4</v>
      </c>
      <c r="V17" s="2">
        <v>13655.7</v>
      </c>
      <c r="W17" s="2">
        <v>14569</v>
      </c>
      <c r="X17" s="2">
        <v>14789.6</v>
      </c>
      <c r="Y17" s="2">
        <v>14130.7</v>
      </c>
    </row>
    <row r="18" spans="1:25" x14ac:dyDescent="0.35">
      <c r="A18" s="1" t="s">
        <v>7</v>
      </c>
      <c r="B18" s="2">
        <v>302.10000000000002</v>
      </c>
      <c r="C18" s="2">
        <v>287.7</v>
      </c>
      <c r="D18" s="2">
        <v>354.8</v>
      </c>
      <c r="E18" s="2">
        <v>466.1</v>
      </c>
      <c r="F18" s="2">
        <v>513.79999999999995</v>
      </c>
      <c r="G18" s="2">
        <v>366.2</v>
      </c>
      <c r="H18" s="2">
        <v>404.4</v>
      </c>
      <c r="I18" s="2">
        <v>457.1</v>
      </c>
      <c r="J18" s="2">
        <v>616.1</v>
      </c>
      <c r="K18" s="2">
        <v>603.20000000000005</v>
      </c>
      <c r="L18" s="2">
        <v>655.1</v>
      </c>
      <c r="M18" s="2">
        <v>799</v>
      </c>
      <c r="N18" s="2">
        <v>523.9</v>
      </c>
      <c r="O18" s="2">
        <v>628.9</v>
      </c>
      <c r="P18" s="2">
        <v>716.7</v>
      </c>
      <c r="Q18" s="2">
        <v>686.9</v>
      </c>
      <c r="R18" s="2">
        <v>749.1</v>
      </c>
      <c r="S18" s="2">
        <v>774</v>
      </c>
      <c r="T18" s="2">
        <v>626.4</v>
      </c>
      <c r="U18" s="2">
        <v>580.20000000000005</v>
      </c>
      <c r="V18" s="2">
        <v>643.1</v>
      </c>
      <c r="W18" s="2">
        <v>712.7</v>
      </c>
      <c r="X18" s="2">
        <v>672.7</v>
      </c>
      <c r="Y18" s="2">
        <v>546</v>
      </c>
    </row>
    <row r="19" spans="1:25" x14ac:dyDescent="0.35">
      <c r="A19" s="1" t="s">
        <v>8</v>
      </c>
      <c r="B19" s="2">
        <v>2935.2</v>
      </c>
      <c r="C19" s="2">
        <v>2956.9</v>
      </c>
      <c r="D19" s="2">
        <v>3029.8</v>
      </c>
      <c r="E19" s="2">
        <v>3218.1</v>
      </c>
      <c r="F19" s="2">
        <v>2994.9</v>
      </c>
      <c r="G19" s="2">
        <v>2986.1</v>
      </c>
      <c r="H19" s="2">
        <v>3122.2</v>
      </c>
      <c r="I19" s="2">
        <v>3473.3</v>
      </c>
      <c r="J19" s="2">
        <v>3840</v>
      </c>
      <c r="K19" s="2">
        <v>4098.3</v>
      </c>
      <c r="L19" s="2">
        <v>4344.6000000000004</v>
      </c>
      <c r="M19" s="2">
        <v>4586.1000000000004</v>
      </c>
      <c r="N19" s="2">
        <v>3484.2</v>
      </c>
      <c r="O19" s="2">
        <v>4029.2</v>
      </c>
      <c r="P19" s="2">
        <v>4656.8</v>
      </c>
      <c r="Q19" s="2">
        <v>4825.3999999999996</v>
      </c>
      <c r="R19" s="2">
        <v>4985.2</v>
      </c>
      <c r="S19" s="2">
        <v>5158.3</v>
      </c>
      <c r="T19" s="2">
        <v>4762.3999999999996</v>
      </c>
      <c r="U19" s="2">
        <v>4636.6000000000004</v>
      </c>
      <c r="V19" s="2">
        <v>4879.3</v>
      </c>
      <c r="W19" s="2">
        <v>5195.2</v>
      </c>
      <c r="X19" s="2">
        <v>5030.7</v>
      </c>
      <c r="Y19" s="2">
        <v>4750.6000000000004</v>
      </c>
    </row>
    <row r="20" spans="1:25" x14ac:dyDescent="0.35">
      <c r="A20" s="1" t="s">
        <v>9</v>
      </c>
      <c r="B20" s="2">
        <v>3058.9</v>
      </c>
      <c r="C20" s="2">
        <v>3370.9</v>
      </c>
      <c r="D20" s="2">
        <v>3673</v>
      </c>
      <c r="E20" s="2">
        <v>4062.4</v>
      </c>
      <c r="F20" s="2">
        <v>4103.6000000000004</v>
      </c>
      <c r="G20" s="2">
        <v>4148.2</v>
      </c>
      <c r="H20" s="2">
        <v>4364.8</v>
      </c>
      <c r="I20" s="2">
        <v>4693.7</v>
      </c>
      <c r="J20" s="2">
        <v>5107.1000000000004</v>
      </c>
      <c r="K20" s="2">
        <v>5422.9</v>
      </c>
      <c r="L20" s="2">
        <v>5725.6</v>
      </c>
      <c r="M20" s="2">
        <v>5729.1</v>
      </c>
      <c r="N20" s="2">
        <v>5286.9</v>
      </c>
      <c r="O20" s="2">
        <v>5540.6</v>
      </c>
      <c r="P20" s="2">
        <v>5845.7</v>
      </c>
      <c r="Q20" s="2">
        <v>6226.8</v>
      </c>
      <c r="R20" s="2">
        <v>6558.1</v>
      </c>
      <c r="S20" s="2">
        <v>7052.4</v>
      </c>
      <c r="T20" s="2">
        <v>7360.9</v>
      </c>
      <c r="U20" s="2">
        <v>7677.6</v>
      </c>
      <c r="V20" s="2">
        <v>8133.4</v>
      </c>
      <c r="W20" s="2">
        <v>8661.2000000000007</v>
      </c>
      <c r="X20" s="2">
        <v>9086.2000000000007</v>
      </c>
      <c r="Y20" s="2">
        <v>8834.2000000000007</v>
      </c>
    </row>
    <row r="22" spans="1:25" x14ac:dyDescent="0.35">
      <c r="A22" s="1" t="s">
        <v>10</v>
      </c>
      <c r="B22">
        <v>262</v>
      </c>
      <c r="C22">
        <v>268.10000000000002</v>
      </c>
      <c r="D22">
        <v>314.8</v>
      </c>
      <c r="E22">
        <v>373.2</v>
      </c>
      <c r="F22">
        <v>446.5</v>
      </c>
      <c r="G22">
        <v>325.2</v>
      </c>
      <c r="H22">
        <v>343.2</v>
      </c>
      <c r="I22">
        <v>351.8</v>
      </c>
      <c r="J22">
        <v>416.2</v>
      </c>
      <c r="K22">
        <v>422</v>
      </c>
      <c r="L22">
        <v>451.6</v>
      </c>
      <c r="M22">
        <v>524.9</v>
      </c>
      <c r="N22">
        <v>436.5</v>
      </c>
      <c r="O22">
        <v>494.5</v>
      </c>
      <c r="P22">
        <v>484.9</v>
      </c>
      <c r="Q22">
        <v>461.5</v>
      </c>
      <c r="R22">
        <v>491.7</v>
      </c>
      <c r="S22">
        <v>537.6</v>
      </c>
      <c r="T22">
        <v>513.79999999999995</v>
      </c>
      <c r="U22">
        <v>498.6</v>
      </c>
      <c r="V22">
        <v>514.4</v>
      </c>
      <c r="W22">
        <v>560.70000000000005</v>
      </c>
      <c r="X22">
        <v>563.20000000000005</v>
      </c>
      <c r="Y22">
        <v>531.4</v>
      </c>
    </row>
    <row r="23" spans="1:25" x14ac:dyDescent="0.35">
      <c r="A23" s="1" t="s">
        <v>11</v>
      </c>
      <c r="B23">
        <v>171.5</v>
      </c>
      <c r="C23">
        <v>163.69999999999999</v>
      </c>
      <c r="D23">
        <v>180</v>
      </c>
      <c r="E23">
        <v>180.1</v>
      </c>
      <c r="F23">
        <v>181.3</v>
      </c>
      <c r="G23">
        <v>177.6</v>
      </c>
      <c r="H23">
        <v>183.9</v>
      </c>
      <c r="I23">
        <v>199.1</v>
      </c>
      <c r="J23">
        <v>197.9</v>
      </c>
      <c r="K23">
        <v>226.7</v>
      </c>
      <c r="L23">
        <v>231.9</v>
      </c>
      <c r="M23">
        <v>241.7</v>
      </c>
      <c r="N23">
        <v>257.8</v>
      </c>
      <c r="O23">
        <v>279.10000000000002</v>
      </c>
      <c r="P23">
        <v>288.3</v>
      </c>
      <c r="Q23">
        <v>280.7</v>
      </c>
      <c r="R23">
        <v>286.89999999999998</v>
      </c>
      <c r="S23">
        <v>298.3</v>
      </c>
      <c r="T23">
        <v>299.2</v>
      </c>
      <c r="U23">
        <v>302</v>
      </c>
      <c r="V23">
        <v>311.60000000000002</v>
      </c>
      <c r="W23">
        <v>319</v>
      </c>
      <c r="X23">
        <v>333.3</v>
      </c>
      <c r="Y23">
        <v>341.7</v>
      </c>
    </row>
    <row r="24" spans="1:25" x14ac:dyDescent="0.35">
      <c r="A24" s="7" t="s">
        <v>2</v>
      </c>
      <c r="B24" s="13">
        <f>B22/B23+(B22-B23)/B23</f>
        <v>2.055393586005831</v>
      </c>
      <c r="C24" s="13">
        <f t="shared" ref="C24:Y24" si="8">C22/C23+(C22-C23)/C23</f>
        <v>2.27550397067807</v>
      </c>
      <c r="D24" s="13">
        <f t="shared" si="8"/>
        <v>2.4977777777777779</v>
      </c>
      <c r="E24" s="13">
        <f t="shared" si="8"/>
        <v>3.1443642420877289</v>
      </c>
      <c r="F24" s="13">
        <f t="shared" si="8"/>
        <v>3.9255377826806397</v>
      </c>
      <c r="G24" s="13">
        <f t="shared" si="8"/>
        <v>2.6621621621621623</v>
      </c>
      <c r="H24" s="13">
        <f t="shared" si="8"/>
        <v>2.7324632952691679</v>
      </c>
      <c r="I24" s="13">
        <f t="shared" si="8"/>
        <v>2.5339025615268711</v>
      </c>
      <c r="J24" s="13">
        <f t="shared" si="8"/>
        <v>3.2061647296614453</v>
      </c>
      <c r="K24" s="13">
        <f t="shared" si="8"/>
        <v>2.7229819144243494</v>
      </c>
      <c r="L24" s="13">
        <f t="shared" si="8"/>
        <v>2.8947822337214317</v>
      </c>
      <c r="M24" s="13">
        <f t="shared" si="8"/>
        <v>3.3434009102192803</v>
      </c>
      <c r="N24" s="13">
        <f t="shared" si="8"/>
        <v>2.3863460046547709</v>
      </c>
      <c r="O24" s="13">
        <f t="shared" si="8"/>
        <v>2.5435327839484052</v>
      </c>
      <c r="P24" s="13">
        <f t="shared" si="8"/>
        <v>2.363857093305584</v>
      </c>
      <c r="Q24" s="13">
        <f t="shared" si="8"/>
        <v>2.2882080513003209</v>
      </c>
      <c r="R24" s="13">
        <f t="shared" si="8"/>
        <v>2.427675148135239</v>
      </c>
      <c r="S24" s="13">
        <f t="shared" si="8"/>
        <v>2.6044250754274221</v>
      </c>
      <c r="T24" s="13">
        <f t="shared" si="8"/>
        <v>2.4344919786096253</v>
      </c>
      <c r="U24" s="13">
        <f t="shared" si="8"/>
        <v>2.3019867549668875</v>
      </c>
      <c r="V24" s="13">
        <f t="shared" si="8"/>
        <v>2.3016688061617456</v>
      </c>
      <c r="W24" s="13">
        <f t="shared" si="8"/>
        <v>2.5153605015673985</v>
      </c>
      <c r="X24" s="13">
        <f t="shared" si="8"/>
        <v>2.3795379537953796</v>
      </c>
      <c r="Y24" s="13">
        <f t="shared" si="8"/>
        <v>2.1103306994439568</v>
      </c>
    </row>
    <row r="25" spans="1:25" x14ac:dyDescent="0.35">
      <c r="A25" s="7" t="s">
        <v>63</v>
      </c>
      <c r="B25" s="5">
        <v>41.7</v>
      </c>
      <c r="C25" s="5">
        <v>41.5</v>
      </c>
      <c r="D25" s="5">
        <v>41.5</v>
      </c>
      <c r="E25" s="5">
        <v>42.9</v>
      </c>
      <c r="F25" s="5">
        <v>44.5</v>
      </c>
      <c r="G25" s="5">
        <v>45.5</v>
      </c>
      <c r="H25" s="5">
        <v>46.1</v>
      </c>
      <c r="I25" s="5">
        <v>48.2</v>
      </c>
      <c r="J25" s="5">
        <v>51.3</v>
      </c>
      <c r="K25" s="5">
        <v>54.6</v>
      </c>
      <c r="L25" s="5">
        <v>58.7</v>
      </c>
      <c r="M25" s="5">
        <v>64.8</v>
      </c>
      <c r="N25" s="5">
        <v>67.2</v>
      </c>
      <c r="O25" s="5">
        <v>69.900000000000006</v>
      </c>
      <c r="P25" s="5">
        <v>73.599999999999994</v>
      </c>
      <c r="Q25" s="5">
        <v>77.400000000000006</v>
      </c>
      <c r="R25" s="5">
        <v>80</v>
      </c>
      <c r="S25" s="5">
        <v>82.7</v>
      </c>
      <c r="T25" s="5">
        <v>85.3</v>
      </c>
      <c r="U25" s="5">
        <v>87.5</v>
      </c>
      <c r="V25" s="5">
        <v>91.3</v>
      </c>
      <c r="W25" s="5">
        <v>96.1</v>
      </c>
      <c r="X25" s="5">
        <v>101.8</v>
      </c>
      <c r="Y25" s="5">
        <v>107</v>
      </c>
    </row>
    <row r="26" spans="1:25" x14ac:dyDescent="0.35">
      <c r="A26" s="7" t="s">
        <v>64</v>
      </c>
      <c r="B26" s="5">
        <f>B23-B25</f>
        <v>129.80000000000001</v>
      </c>
      <c r="C26" s="5">
        <f t="shared" ref="C26:Y26" si="9">C23-C25</f>
        <v>122.19999999999999</v>
      </c>
      <c r="D26" s="5">
        <f t="shared" si="9"/>
        <v>138.5</v>
      </c>
      <c r="E26" s="5">
        <f t="shared" si="9"/>
        <v>137.19999999999999</v>
      </c>
      <c r="F26" s="5">
        <f t="shared" si="9"/>
        <v>136.80000000000001</v>
      </c>
      <c r="G26" s="5">
        <f t="shared" si="9"/>
        <v>132.1</v>
      </c>
      <c r="H26" s="5">
        <f t="shared" si="9"/>
        <v>137.80000000000001</v>
      </c>
      <c r="I26" s="5">
        <f t="shared" si="9"/>
        <v>150.89999999999998</v>
      </c>
      <c r="J26" s="5">
        <f t="shared" si="9"/>
        <v>146.60000000000002</v>
      </c>
      <c r="K26" s="5">
        <f t="shared" si="9"/>
        <v>172.1</v>
      </c>
      <c r="L26" s="5">
        <f t="shared" si="9"/>
        <v>173.2</v>
      </c>
      <c r="M26" s="5">
        <f t="shared" si="9"/>
        <v>176.89999999999998</v>
      </c>
      <c r="N26" s="5">
        <f t="shared" si="9"/>
        <v>190.60000000000002</v>
      </c>
      <c r="O26" s="5">
        <f t="shared" si="9"/>
        <v>209.20000000000002</v>
      </c>
      <c r="P26" s="5">
        <f t="shared" si="9"/>
        <v>214.70000000000002</v>
      </c>
      <c r="Q26" s="5">
        <f t="shared" si="9"/>
        <v>203.29999999999998</v>
      </c>
      <c r="R26" s="5">
        <f t="shared" si="9"/>
        <v>206.89999999999998</v>
      </c>
      <c r="S26" s="5">
        <f t="shared" si="9"/>
        <v>215.60000000000002</v>
      </c>
      <c r="T26" s="5">
        <f t="shared" si="9"/>
        <v>213.89999999999998</v>
      </c>
      <c r="U26" s="5">
        <f t="shared" si="9"/>
        <v>214.5</v>
      </c>
      <c r="V26" s="5">
        <f t="shared" si="9"/>
        <v>220.3</v>
      </c>
      <c r="W26" s="5">
        <f t="shared" si="9"/>
        <v>222.9</v>
      </c>
      <c r="X26" s="5">
        <f t="shared" si="9"/>
        <v>231.5</v>
      </c>
      <c r="Y26" s="5">
        <f t="shared" si="9"/>
        <v>234.7</v>
      </c>
    </row>
    <row r="27" spans="1:25" x14ac:dyDescent="0.35">
      <c r="A27" s="7" t="s">
        <v>65</v>
      </c>
      <c r="B27" s="5">
        <f>B35-B25</f>
        <v>55.899999999999991</v>
      </c>
      <c r="C27" s="5">
        <f t="shared" ref="C27:Y27" si="10">C35-C25</f>
        <v>46.7</v>
      </c>
      <c r="D27" s="5">
        <f t="shared" si="10"/>
        <v>57.7</v>
      </c>
      <c r="E27" s="5">
        <f t="shared" si="10"/>
        <v>51.800000000000004</v>
      </c>
      <c r="F27" s="5">
        <f t="shared" si="10"/>
        <v>55</v>
      </c>
      <c r="G27" s="5">
        <f t="shared" si="10"/>
        <v>41</v>
      </c>
      <c r="H27" s="5">
        <f t="shared" si="10"/>
        <v>46.199999999999996</v>
      </c>
      <c r="I27" s="5">
        <f t="shared" si="10"/>
        <v>54.2</v>
      </c>
      <c r="J27" s="5">
        <f t="shared" si="10"/>
        <v>46.7</v>
      </c>
      <c r="K27" s="5">
        <f t="shared" si="10"/>
        <v>63.199999999999996</v>
      </c>
      <c r="L27" s="5">
        <f t="shared" si="10"/>
        <v>58.7</v>
      </c>
      <c r="M27" s="5">
        <f t="shared" si="10"/>
        <v>57.400000000000006</v>
      </c>
      <c r="N27" s="5">
        <f t="shared" si="10"/>
        <v>68.899999999999991</v>
      </c>
      <c r="O27" s="5">
        <f t="shared" si="10"/>
        <v>85</v>
      </c>
      <c r="P27" s="5">
        <f t="shared" si="10"/>
        <v>85.800000000000011</v>
      </c>
      <c r="Q27" s="5">
        <f t="shared" si="10"/>
        <v>74.900000000000006</v>
      </c>
      <c r="R27" s="5">
        <f t="shared" si="10"/>
        <v>75.199999999999989</v>
      </c>
      <c r="S27" s="5">
        <f t="shared" si="10"/>
        <v>81.499999999999986</v>
      </c>
      <c r="T27" s="5">
        <f t="shared" si="10"/>
        <v>77.600000000000009</v>
      </c>
      <c r="U27" s="5">
        <f t="shared" si="10"/>
        <v>73.099999999999994</v>
      </c>
      <c r="V27" s="5">
        <f t="shared" si="10"/>
        <v>76.899999999999991</v>
      </c>
      <c r="W27" s="5">
        <f t="shared" si="10"/>
        <v>74.300000000000011</v>
      </c>
      <c r="X27" s="5">
        <f t="shared" si="10"/>
        <v>77.100000000000009</v>
      </c>
      <c r="Y27" s="5">
        <f t="shared" si="10"/>
        <v>75.300000000000011</v>
      </c>
    </row>
    <row r="28" spans="1:25" x14ac:dyDescent="0.35">
      <c r="A28" s="7" t="s">
        <v>66</v>
      </c>
      <c r="B28" s="14">
        <f>(B22-B27)/B24</f>
        <v>100.27276595744682</v>
      </c>
      <c r="C28" s="14">
        <f t="shared" ref="C28:Y28" si="11">(C22-C27)/C24</f>
        <v>97.297127516778531</v>
      </c>
      <c r="D28" s="14">
        <f t="shared" si="11"/>
        <v>102.93149466192172</v>
      </c>
      <c r="E28" s="14">
        <f t="shared" si="11"/>
        <v>102.21462122549885</v>
      </c>
      <c r="F28" s="14">
        <f t="shared" si="11"/>
        <v>99.731558240831816</v>
      </c>
      <c r="G28" s="14">
        <f t="shared" si="11"/>
        <v>106.75532994923857</v>
      </c>
      <c r="H28" s="14">
        <f t="shared" si="11"/>
        <v>108.69313432835821</v>
      </c>
      <c r="I28" s="14">
        <f t="shared" si="11"/>
        <v>117.44729435084241</v>
      </c>
      <c r="J28" s="14">
        <f t="shared" si="11"/>
        <v>115.24672970843183</v>
      </c>
      <c r="K28" s="14">
        <f t="shared" si="11"/>
        <v>131.76730924995951</v>
      </c>
      <c r="L28" s="14">
        <f t="shared" si="11"/>
        <v>135.72696260986146</v>
      </c>
      <c r="M28" s="14">
        <f t="shared" si="11"/>
        <v>139.82768221754733</v>
      </c>
      <c r="N28" s="14">
        <f t="shared" si="11"/>
        <v>154.04304291287389</v>
      </c>
      <c r="O28" s="14">
        <f t="shared" si="11"/>
        <v>160.99654880969152</v>
      </c>
      <c r="P28" s="14">
        <f t="shared" si="11"/>
        <v>168.83423330887749</v>
      </c>
      <c r="Q28" s="14">
        <f t="shared" si="11"/>
        <v>168.95316830141678</v>
      </c>
      <c r="R28" s="14">
        <f t="shared" si="11"/>
        <v>171.56331658291455</v>
      </c>
      <c r="S28" s="14">
        <f t="shared" si="11"/>
        <v>175.12502252542154</v>
      </c>
      <c r="T28" s="14">
        <f t="shared" si="11"/>
        <v>179.17495881383854</v>
      </c>
      <c r="U28" s="14">
        <f t="shared" si="11"/>
        <v>184.84033371691598</v>
      </c>
      <c r="V28" s="14">
        <f t="shared" si="11"/>
        <v>190.07947573898497</v>
      </c>
      <c r="W28" s="14">
        <f t="shared" si="11"/>
        <v>193.37188434695909</v>
      </c>
      <c r="X28" s="14">
        <f t="shared" si="11"/>
        <v>204.28335644937587</v>
      </c>
      <c r="Y28" s="14">
        <f t="shared" si="11"/>
        <v>216.12726390237134</v>
      </c>
    </row>
    <row r="29" spans="1:25" s="5" customFormat="1" x14ac:dyDescent="0.35">
      <c r="A29" s="7" t="s">
        <v>68</v>
      </c>
      <c r="B29" s="5">
        <v>940.7</v>
      </c>
      <c r="C29" s="5">
        <v>951.7</v>
      </c>
      <c r="D29" s="5">
        <v>983</v>
      </c>
      <c r="E29" s="5">
        <v>1038.9000000000001</v>
      </c>
      <c r="F29" s="5">
        <v>1089.3</v>
      </c>
      <c r="G29" s="5">
        <v>1129.8</v>
      </c>
      <c r="H29" s="5">
        <v>1172.2</v>
      </c>
      <c r="I29" s="5">
        <v>1295.5</v>
      </c>
      <c r="J29" s="5">
        <v>1371.1</v>
      </c>
      <c r="K29" s="5">
        <v>1472.7</v>
      </c>
      <c r="L29" s="5">
        <v>1590.5</v>
      </c>
      <c r="M29" s="5">
        <v>1744.8</v>
      </c>
      <c r="N29" s="5">
        <v>1736</v>
      </c>
      <c r="O29" s="5">
        <v>1859.2</v>
      </c>
      <c r="P29" s="5">
        <v>1980.2</v>
      </c>
      <c r="Q29" s="5">
        <v>2064.4</v>
      </c>
      <c r="R29" s="5">
        <v>2126.1</v>
      </c>
      <c r="S29" s="5">
        <v>2222.4</v>
      </c>
      <c r="T29" s="5">
        <v>2267.8000000000002</v>
      </c>
      <c r="U29" s="5">
        <v>2365.9</v>
      </c>
      <c r="V29" s="5">
        <v>2464.4</v>
      </c>
      <c r="W29" s="5">
        <v>2623.4</v>
      </c>
      <c r="X29" s="5">
        <v>2768.6</v>
      </c>
      <c r="Y29" s="5">
        <v>2881.9</v>
      </c>
    </row>
    <row r="30" spans="1:25" s="11" customFormat="1" x14ac:dyDescent="0.35">
      <c r="A30" s="10" t="s">
        <v>85</v>
      </c>
      <c r="B30" s="15">
        <f>B27/(B28+B29)</f>
        <v>5.3699771817359035E-2</v>
      </c>
      <c r="C30" s="15">
        <f t="shared" ref="C30:Y30" si="12">C27/(C28+C29)</f>
        <v>4.4518711038370351E-2</v>
      </c>
      <c r="D30" s="15">
        <f t="shared" si="12"/>
        <v>5.3134106786324943E-2</v>
      </c>
      <c r="E30" s="15">
        <f t="shared" si="12"/>
        <v>4.5394212848109371E-2</v>
      </c>
      <c r="F30" s="15">
        <f t="shared" si="12"/>
        <v>4.625613140274621E-2</v>
      </c>
      <c r="G30" s="15">
        <f t="shared" si="12"/>
        <v>3.3156623894608162E-2</v>
      </c>
      <c r="H30" s="15">
        <f t="shared" si="12"/>
        <v>3.6068582742638529E-2</v>
      </c>
      <c r="I30" s="15">
        <f t="shared" si="12"/>
        <v>3.835953415721808E-2</v>
      </c>
      <c r="J30" s="15">
        <f t="shared" si="12"/>
        <v>3.1419317623930777E-2</v>
      </c>
      <c r="K30" s="15">
        <f t="shared" si="12"/>
        <v>3.9390020373518304E-2</v>
      </c>
      <c r="L30" s="15">
        <f t="shared" si="12"/>
        <v>3.4004798483307314E-2</v>
      </c>
      <c r="M30" s="15">
        <f t="shared" si="12"/>
        <v>3.0456944117715757E-2</v>
      </c>
      <c r="N30" s="15">
        <f t="shared" si="12"/>
        <v>3.645419624614131E-2</v>
      </c>
      <c r="O30" s="15">
        <f t="shared" si="12"/>
        <v>4.2075113953680576E-2</v>
      </c>
      <c r="P30" s="15">
        <f t="shared" si="12"/>
        <v>3.9924910766960364E-2</v>
      </c>
      <c r="Q30" s="15">
        <f t="shared" si="12"/>
        <v>3.353701557956703E-2</v>
      </c>
      <c r="R30" s="15">
        <f t="shared" si="12"/>
        <v>3.272890308047284E-2</v>
      </c>
      <c r="S30" s="15">
        <f t="shared" si="12"/>
        <v>3.3993388696378378E-2</v>
      </c>
      <c r="T30" s="15">
        <f t="shared" si="12"/>
        <v>3.1712625305171202E-2</v>
      </c>
      <c r="U30" s="15">
        <f t="shared" si="12"/>
        <v>2.8658346376433906E-2</v>
      </c>
      <c r="V30" s="15">
        <f t="shared" si="12"/>
        <v>2.8969898129874095E-2</v>
      </c>
      <c r="W30" s="15">
        <f t="shared" si="12"/>
        <v>2.6377712875114746E-2</v>
      </c>
      <c r="X30" s="15">
        <f t="shared" si="12"/>
        <v>2.5934418123987005E-2</v>
      </c>
      <c r="Y30" s="15">
        <f t="shared" si="12"/>
        <v>2.4305789970727951E-2</v>
      </c>
    </row>
    <row r="31" spans="1:25" s="11" customFormat="1" x14ac:dyDescent="0.35">
      <c r="A31" s="7" t="s">
        <v>69</v>
      </c>
      <c r="B31" s="15"/>
      <c r="C31" s="14">
        <v>33.198999999999998</v>
      </c>
      <c r="D31" s="14">
        <v>34.579000000000001</v>
      </c>
      <c r="E31" s="14">
        <v>24.728000000000002</v>
      </c>
      <c r="F31" s="14">
        <v>22.068000000000001</v>
      </c>
      <c r="G31" s="14">
        <v>10.670999999999999</v>
      </c>
      <c r="H31" s="14">
        <v>13.297000000000001</v>
      </c>
      <c r="I31" s="14">
        <v>21.559000000000001</v>
      </c>
      <c r="J31" s="14">
        <v>33.238</v>
      </c>
      <c r="K31" s="14">
        <v>54.244</v>
      </c>
      <c r="L31" s="14">
        <v>49.843000000000004</v>
      </c>
      <c r="M31" s="14">
        <v>30.640999999999998</v>
      </c>
      <c r="N31" s="14">
        <v>23.231999999999999</v>
      </c>
      <c r="O31" s="14">
        <v>30.574000000000002</v>
      </c>
      <c r="P31" s="14">
        <v>10.355</v>
      </c>
      <c r="Q31" s="14">
        <v>13.667999999999999</v>
      </c>
      <c r="R31" s="14">
        <v>28.88</v>
      </c>
      <c r="S31" s="14">
        <v>32.776000000000003</v>
      </c>
      <c r="T31" s="14">
        <v>19.263000000000002</v>
      </c>
      <c r="U31" s="14">
        <v>9.5879999999999992</v>
      </c>
      <c r="V31" s="14">
        <v>14.118</v>
      </c>
      <c r="W31" s="14">
        <v>22.241</v>
      </c>
      <c r="X31" s="14">
        <v>7.1609999999999996</v>
      </c>
      <c r="Y31" s="14">
        <v>10.449</v>
      </c>
    </row>
    <row r="32" spans="1:25" s="18" customFormat="1" x14ac:dyDescent="0.35">
      <c r="A32" s="16" t="s">
        <v>70</v>
      </c>
      <c r="B32" s="20"/>
      <c r="C32" s="20">
        <f>C31/(C28+C29)</f>
        <v>3.1648323078433772E-2</v>
      </c>
      <c r="D32" s="20">
        <f t="shared" ref="D32:Y32" si="13">D31/(D28+D29)</f>
        <v>3.184270846731941E-2</v>
      </c>
      <c r="E32" s="20">
        <f t="shared" si="13"/>
        <v>2.1670040449962326E-2</v>
      </c>
      <c r="F32" s="20">
        <f t="shared" si="13"/>
        <v>1.8559641959923698E-2</v>
      </c>
      <c r="G32" s="20">
        <f t="shared" si="13"/>
        <v>8.6296178921796019E-3</v>
      </c>
      <c r="H32" s="20">
        <f t="shared" si="13"/>
        <v>1.0381037764694038E-2</v>
      </c>
      <c r="I32" s="20">
        <f t="shared" si="13"/>
        <v>1.5258177064491965E-2</v>
      </c>
      <c r="J32" s="20">
        <f t="shared" si="13"/>
        <v>2.2362211545700453E-2</v>
      </c>
      <c r="K32" s="20">
        <f t="shared" si="13"/>
        <v>3.3808105461093779E-2</v>
      </c>
      <c r="L32" s="20">
        <f t="shared" si="13"/>
        <v>2.8873955209599428E-2</v>
      </c>
      <c r="M32" s="20">
        <f t="shared" si="13"/>
        <v>1.6258383705765302E-2</v>
      </c>
      <c r="N32" s="20">
        <f t="shared" si="13"/>
        <v>1.2291783558640856E-2</v>
      </c>
      <c r="O32" s="20">
        <f t="shared" si="13"/>
        <v>1.5134170988468589E-2</v>
      </c>
      <c r="P32" s="20">
        <f t="shared" si="13"/>
        <v>4.8184434847537826E-3</v>
      </c>
      <c r="Q32" s="20">
        <f t="shared" si="13"/>
        <v>6.1199456467492929E-3</v>
      </c>
      <c r="R32" s="20">
        <f t="shared" si="13"/>
        <v>1.2569291502181593E-2</v>
      </c>
      <c r="S32" s="20">
        <f t="shared" si="13"/>
        <v>1.3670764514263779E-2</v>
      </c>
      <c r="T32" s="20">
        <f t="shared" si="13"/>
        <v>7.8721688305865064E-3</v>
      </c>
      <c r="U32" s="20">
        <f t="shared" si="13"/>
        <v>3.7589086875136563E-3</v>
      </c>
      <c r="V32" s="20">
        <f t="shared" si="13"/>
        <v>5.3185568504234403E-3</v>
      </c>
      <c r="W32" s="20">
        <f t="shared" si="13"/>
        <v>7.895918062657159E-3</v>
      </c>
      <c r="X32" s="20">
        <f t="shared" si="13"/>
        <v>2.408772609414668E-3</v>
      </c>
      <c r="Y32" s="20">
        <f t="shared" si="13"/>
        <v>3.3727914927508141E-3</v>
      </c>
    </row>
    <row r="33" spans="1:25" x14ac:dyDescent="0.35">
      <c r="A33" s="1" t="s">
        <v>12</v>
      </c>
      <c r="B33">
        <v>42.1</v>
      </c>
      <c r="C33">
        <v>43.1</v>
      </c>
      <c r="D33">
        <v>47.2</v>
      </c>
      <c r="E33">
        <v>50.2</v>
      </c>
      <c r="F33">
        <v>53.9</v>
      </c>
      <c r="G33">
        <v>54.7</v>
      </c>
      <c r="H33">
        <v>52.9</v>
      </c>
      <c r="I33">
        <v>55.6</v>
      </c>
      <c r="J33">
        <v>56.1</v>
      </c>
      <c r="K33">
        <v>60.9</v>
      </c>
      <c r="L33">
        <v>63.1</v>
      </c>
      <c r="M33">
        <v>66.3</v>
      </c>
      <c r="N33">
        <v>66.8</v>
      </c>
      <c r="O33">
        <v>67.7</v>
      </c>
      <c r="P33">
        <v>71.2</v>
      </c>
      <c r="Q33">
        <v>69.8</v>
      </c>
      <c r="R33">
        <v>72.8</v>
      </c>
      <c r="S33">
        <v>75.2</v>
      </c>
      <c r="T33">
        <v>77.599999999999994</v>
      </c>
      <c r="U33">
        <v>81.400000000000006</v>
      </c>
      <c r="V33">
        <v>81.599999999999994</v>
      </c>
      <c r="W33">
        <v>84.5</v>
      </c>
      <c r="X33">
        <v>87.9</v>
      </c>
      <c r="Y33">
        <v>93.8</v>
      </c>
    </row>
    <row r="34" spans="1:25" x14ac:dyDescent="0.35">
      <c r="A34" s="1" t="s">
        <v>13</v>
      </c>
      <c r="B34">
        <v>31.8</v>
      </c>
      <c r="C34">
        <v>32.299999999999997</v>
      </c>
      <c r="D34">
        <v>33.6</v>
      </c>
      <c r="E34">
        <v>35.1</v>
      </c>
      <c r="F34">
        <v>27.9</v>
      </c>
      <c r="G34">
        <v>36.4</v>
      </c>
      <c r="H34">
        <v>38.700000000000003</v>
      </c>
      <c r="I34">
        <v>41</v>
      </c>
      <c r="J34">
        <v>43.8</v>
      </c>
      <c r="K34">
        <v>47.9</v>
      </c>
      <c r="L34">
        <v>51.4</v>
      </c>
      <c r="M34">
        <v>53.2</v>
      </c>
      <c r="N34">
        <v>54.9</v>
      </c>
      <c r="O34">
        <v>56.5</v>
      </c>
      <c r="P34">
        <v>57.7</v>
      </c>
      <c r="Q34">
        <v>58.6</v>
      </c>
      <c r="R34">
        <v>58.9</v>
      </c>
      <c r="S34">
        <v>59</v>
      </c>
      <c r="T34">
        <v>58.7</v>
      </c>
      <c r="U34">
        <v>60</v>
      </c>
      <c r="V34">
        <v>61.8</v>
      </c>
      <c r="W34">
        <v>64.099999999999994</v>
      </c>
      <c r="X34">
        <v>66.5</v>
      </c>
      <c r="Y34">
        <v>65.599999999999994</v>
      </c>
    </row>
    <row r="35" spans="1:25" x14ac:dyDescent="0.35">
      <c r="A35" s="1" t="s">
        <v>14</v>
      </c>
      <c r="B35">
        <v>97.6</v>
      </c>
      <c r="C35">
        <v>88.2</v>
      </c>
      <c r="D35">
        <v>99.2</v>
      </c>
      <c r="E35">
        <v>94.7</v>
      </c>
      <c r="F35">
        <v>99.5</v>
      </c>
      <c r="G35">
        <v>86.5</v>
      </c>
      <c r="H35">
        <v>92.3</v>
      </c>
      <c r="I35">
        <v>102.4</v>
      </c>
      <c r="J35">
        <v>98</v>
      </c>
      <c r="K35">
        <v>117.8</v>
      </c>
      <c r="L35">
        <v>117.4</v>
      </c>
      <c r="M35">
        <v>122.2</v>
      </c>
      <c r="N35">
        <v>136.1</v>
      </c>
      <c r="O35">
        <v>154.9</v>
      </c>
      <c r="P35">
        <v>159.4</v>
      </c>
      <c r="Q35">
        <v>152.30000000000001</v>
      </c>
      <c r="R35">
        <v>155.19999999999999</v>
      </c>
      <c r="S35">
        <v>164.2</v>
      </c>
      <c r="T35">
        <v>162.9</v>
      </c>
      <c r="U35">
        <v>160.6</v>
      </c>
      <c r="V35">
        <v>168.2</v>
      </c>
      <c r="W35">
        <v>170.4</v>
      </c>
      <c r="X35">
        <v>178.9</v>
      </c>
      <c r="Y35">
        <v>182.3</v>
      </c>
    </row>
    <row r="36" spans="1:25" x14ac:dyDescent="0.35">
      <c r="A36" s="1" t="s">
        <v>15</v>
      </c>
      <c r="B36">
        <v>90.5</v>
      </c>
      <c r="C36">
        <v>104.4</v>
      </c>
      <c r="D36">
        <v>134.80000000000001</v>
      </c>
      <c r="E36">
        <v>193.2</v>
      </c>
      <c r="F36">
        <v>265.2</v>
      </c>
      <c r="G36">
        <v>147.6</v>
      </c>
      <c r="H36">
        <v>159.19999999999999</v>
      </c>
      <c r="I36">
        <v>152.69999999999999</v>
      </c>
      <c r="J36">
        <v>218.3</v>
      </c>
      <c r="K36">
        <v>195.3</v>
      </c>
      <c r="L36">
        <v>219.7</v>
      </c>
      <c r="M36">
        <v>283.2</v>
      </c>
      <c r="N36">
        <v>178.6</v>
      </c>
      <c r="O36">
        <v>215.4</v>
      </c>
      <c r="P36">
        <v>196.6</v>
      </c>
      <c r="Q36">
        <v>180.8</v>
      </c>
      <c r="R36">
        <v>204.7</v>
      </c>
      <c r="S36">
        <v>239.3</v>
      </c>
      <c r="T36">
        <v>214.5</v>
      </c>
      <c r="U36">
        <v>196.6</v>
      </c>
      <c r="V36">
        <v>202.8</v>
      </c>
      <c r="W36">
        <v>241.6</v>
      </c>
      <c r="X36">
        <v>229.9</v>
      </c>
      <c r="Y36">
        <v>189.7</v>
      </c>
    </row>
    <row r="37" spans="1:25" x14ac:dyDescent="0.35">
      <c r="A37" s="1" t="s">
        <v>16</v>
      </c>
      <c r="B37">
        <v>60.4</v>
      </c>
      <c r="C37">
        <v>64.5</v>
      </c>
      <c r="D37">
        <v>79.5</v>
      </c>
      <c r="E37">
        <v>110.6</v>
      </c>
      <c r="F37">
        <v>131.6</v>
      </c>
      <c r="G37">
        <v>80.7</v>
      </c>
      <c r="H37">
        <v>100.3</v>
      </c>
      <c r="I37">
        <v>104.9</v>
      </c>
      <c r="J37">
        <v>142.80000000000001</v>
      </c>
      <c r="K37">
        <v>125</v>
      </c>
      <c r="L37">
        <v>140.5</v>
      </c>
      <c r="M37">
        <v>194.7</v>
      </c>
      <c r="N37">
        <v>105.9</v>
      </c>
      <c r="O37">
        <v>126.9</v>
      </c>
      <c r="P37">
        <v>114.2</v>
      </c>
      <c r="Q37">
        <v>92.3</v>
      </c>
      <c r="R37">
        <v>108.8</v>
      </c>
      <c r="S37">
        <v>126.3</v>
      </c>
      <c r="T37">
        <v>94.2</v>
      </c>
      <c r="U37">
        <v>76.8</v>
      </c>
      <c r="V37">
        <v>91.5</v>
      </c>
      <c r="W37">
        <v>119.2</v>
      </c>
      <c r="X37">
        <v>100.3</v>
      </c>
      <c r="Y37">
        <v>79.7</v>
      </c>
    </row>
    <row r="38" spans="1:25" x14ac:dyDescent="0.35">
      <c r="A38" s="1" t="s">
        <v>17</v>
      </c>
      <c r="B38">
        <v>0.6</v>
      </c>
      <c r="C38">
        <v>0.8</v>
      </c>
      <c r="D38">
        <v>1.1000000000000001</v>
      </c>
      <c r="E38">
        <v>2.4</v>
      </c>
      <c r="F38">
        <v>5.7</v>
      </c>
      <c r="G38">
        <v>4.5</v>
      </c>
      <c r="H38">
        <v>5.3</v>
      </c>
      <c r="I38">
        <v>3.8</v>
      </c>
      <c r="J38">
        <v>6.8</v>
      </c>
      <c r="K38">
        <v>6.1</v>
      </c>
      <c r="L38">
        <v>7.6</v>
      </c>
      <c r="M38">
        <v>6</v>
      </c>
      <c r="N38">
        <v>5</v>
      </c>
      <c r="O38">
        <v>5.4</v>
      </c>
      <c r="P38">
        <v>6.2</v>
      </c>
      <c r="Q38">
        <v>12.2</v>
      </c>
      <c r="R38">
        <v>10.3</v>
      </c>
      <c r="S38">
        <v>11.7</v>
      </c>
      <c r="T38">
        <v>14.3</v>
      </c>
      <c r="U38">
        <v>15</v>
      </c>
      <c r="V38">
        <v>14.7</v>
      </c>
      <c r="W38">
        <v>14.8</v>
      </c>
      <c r="X38">
        <v>13.6</v>
      </c>
      <c r="Y38">
        <v>13.9</v>
      </c>
    </row>
    <row r="39" spans="1:25" x14ac:dyDescent="0.35">
      <c r="A39" s="1" t="s">
        <v>18</v>
      </c>
      <c r="B39">
        <v>29.5</v>
      </c>
      <c r="C39">
        <v>39.1</v>
      </c>
      <c r="D39">
        <v>54.2</v>
      </c>
      <c r="E39">
        <v>80.2</v>
      </c>
      <c r="F39">
        <v>127.9</v>
      </c>
      <c r="G39">
        <v>62.3</v>
      </c>
      <c r="H39">
        <v>53.7</v>
      </c>
      <c r="I39">
        <v>44</v>
      </c>
      <c r="J39">
        <v>68.7</v>
      </c>
      <c r="K39">
        <v>64.3</v>
      </c>
      <c r="L39">
        <v>71.7</v>
      </c>
      <c r="M39">
        <v>82.5</v>
      </c>
      <c r="N39">
        <v>67.7</v>
      </c>
      <c r="O39">
        <v>83.1</v>
      </c>
      <c r="P39">
        <v>76.2</v>
      </c>
      <c r="Q39">
        <v>76.400000000000006</v>
      </c>
      <c r="R39">
        <v>85.7</v>
      </c>
      <c r="S39">
        <v>101.4</v>
      </c>
      <c r="T39">
        <v>106</v>
      </c>
      <c r="U39">
        <v>104.8</v>
      </c>
      <c r="V39">
        <v>96.6</v>
      </c>
      <c r="W39">
        <v>107.7</v>
      </c>
      <c r="X39">
        <v>116</v>
      </c>
      <c r="Y39">
        <v>96.2</v>
      </c>
    </row>
    <row r="41" spans="1:25" x14ac:dyDescent="0.35">
      <c r="A41" s="1" t="s">
        <v>19</v>
      </c>
      <c r="B41" s="2">
        <v>709.1</v>
      </c>
      <c r="C41" s="2">
        <v>779.6</v>
      </c>
      <c r="D41" s="2">
        <v>841.6</v>
      </c>
      <c r="E41" s="2">
        <v>913.9</v>
      </c>
      <c r="F41" s="2">
        <v>956.9</v>
      </c>
      <c r="G41" s="2">
        <v>969.7</v>
      </c>
      <c r="H41" s="2">
        <v>1039.5</v>
      </c>
      <c r="I41" s="2">
        <v>1158.0999999999999</v>
      </c>
      <c r="J41" s="2">
        <v>1287.0999999999999</v>
      </c>
      <c r="K41" s="2">
        <v>1353.6</v>
      </c>
      <c r="L41" s="2">
        <v>1339.1</v>
      </c>
      <c r="M41" s="2">
        <v>1275.8</v>
      </c>
      <c r="N41" s="2">
        <v>1099</v>
      </c>
      <c r="O41" s="2">
        <v>1016.7</v>
      </c>
      <c r="P41" s="2">
        <v>1020.5</v>
      </c>
      <c r="Q41" s="2">
        <v>1074.5999999999999</v>
      </c>
      <c r="R41" s="2">
        <v>1155.7</v>
      </c>
      <c r="S41" s="2">
        <v>1258.8</v>
      </c>
      <c r="T41" s="2">
        <v>1386.1</v>
      </c>
      <c r="U41" s="2">
        <v>1495.2</v>
      </c>
      <c r="V41" s="2">
        <v>1567.3</v>
      </c>
      <c r="W41" s="2">
        <v>1640.8</v>
      </c>
      <c r="X41" s="2">
        <v>1717.7</v>
      </c>
      <c r="Y41" s="2">
        <v>1783.6</v>
      </c>
    </row>
    <row r="42" spans="1:25" x14ac:dyDescent="0.35">
      <c r="A42" s="1" t="s">
        <v>11</v>
      </c>
      <c r="B42" s="2">
        <v>339.6</v>
      </c>
      <c r="C42" s="2">
        <v>379.8</v>
      </c>
      <c r="D42" s="2">
        <v>417.7</v>
      </c>
      <c r="E42" s="2">
        <v>461.2</v>
      </c>
      <c r="F42" s="2">
        <v>486.4</v>
      </c>
      <c r="G42" s="2">
        <v>493.5</v>
      </c>
      <c r="H42" s="2">
        <v>525.20000000000005</v>
      </c>
      <c r="I42" s="2">
        <v>584.6</v>
      </c>
      <c r="J42" s="2">
        <v>651.6</v>
      </c>
      <c r="K42" s="2">
        <v>697.1</v>
      </c>
      <c r="L42" s="2">
        <v>715.7</v>
      </c>
      <c r="M42" s="2">
        <v>649.29999999999995</v>
      </c>
      <c r="N42" s="2">
        <v>565.4</v>
      </c>
      <c r="O42" s="2">
        <v>525.70000000000005</v>
      </c>
      <c r="P42" s="2">
        <v>525.6</v>
      </c>
      <c r="Q42" s="2">
        <v>554.9</v>
      </c>
      <c r="R42" s="2">
        <v>588.70000000000005</v>
      </c>
      <c r="S42" s="2">
        <v>637.70000000000005</v>
      </c>
      <c r="T42" s="2">
        <v>695.3</v>
      </c>
      <c r="U42" s="2">
        <v>747.7</v>
      </c>
      <c r="V42" s="2">
        <v>800.6</v>
      </c>
      <c r="W42" s="2">
        <v>847.1</v>
      </c>
      <c r="X42" s="2">
        <v>903.6</v>
      </c>
      <c r="Y42" s="2">
        <v>895.9</v>
      </c>
    </row>
    <row r="43" spans="1:25" x14ac:dyDescent="0.35">
      <c r="A43" s="7" t="s">
        <v>2</v>
      </c>
      <c r="B43" s="8">
        <f>C41/C42+(C41-C42)/C42</f>
        <v>3.1053185887309107</v>
      </c>
      <c r="C43" s="8">
        <f t="shared" ref="C43:X43" si="14">D41/D42+(D41-D42)/D42</f>
        <v>3.029686377783098</v>
      </c>
      <c r="D43" s="8">
        <f t="shared" si="14"/>
        <v>2.9631396357328708</v>
      </c>
      <c r="E43" s="8">
        <f t="shared" si="14"/>
        <v>2.9346217105263159</v>
      </c>
      <c r="F43" s="8">
        <f t="shared" si="14"/>
        <v>2.9298885511651469</v>
      </c>
      <c r="G43" s="8">
        <f t="shared" si="14"/>
        <v>2.9584920030464583</v>
      </c>
      <c r="H43" s="8">
        <f t="shared" si="14"/>
        <v>2.9620253164556956</v>
      </c>
      <c r="I43" s="8">
        <f t="shared" si="14"/>
        <v>2.9505831798649473</v>
      </c>
      <c r="J43" s="8">
        <f t="shared" si="14"/>
        <v>2.8835174293501646</v>
      </c>
      <c r="K43" s="8">
        <f t="shared" si="14"/>
        <v>2.7420707000139717</v>
      </c>
      <c r="L43" s="8">
        <f t="shared" si="14"/>
        <v>2.929770522100724</v>
      </c>
      <c r="M43" s="8">
        <f t="shared" si="14"/>
        <v>2.8875132649451718</v>
      </c>
      <c r="N43" s="8">
        <f t="shared" si="14"/>
        <v>2.86798554308541</v>
      </c>
      <c r="O43" s="8">
        <f t="shared" si="14"/>
        <v>2.8831811263318112</v>
      </c>
      <c r="P43" s="8">
        <f t="shared" si="14"/>
        <v>2.873130293746621</v>
      </c>
      <c r="Q43" s="8">
        <f t="shared" si="14"/>
        <v>2.9262782401902494</v>
      </c>
      <c r="R43" s="8">
        <f t="shared" si="14"/>
        <v>2.947937901834718</v>
      </c>
      <c r="S43" s="8">
        <f t="shared" si="14"/>
        <v>2.9870559470732059</v>
      </c>
      <c r="T43" s="8">
        <f t="shared" si="14"/>
        <v>2.9994650260799784</v>
      </c>
      <c r="U43" s="8">
        <f t="shared" si="14"/>
        <v>2.9153135148638518</v>
      </c>
      <c r="V43" s="8">
        <f t="shared" si="14"/>
        <v>2.8739227954196669</v>
      </c>
      <c r="W43" s="8">
        <f t="shared" si="14"/>
        <v>2.8019034971226207</v>
      </c>
      <c r="X43" s="8">
        <f t="shared" si="14"/>
        <v>2.9816943855340998</v>
      </c>
      <c r="Y43" s="8">
        <f>Y41/Y42+(Y41-Y42)/Y42</f>
        <v>2.9816943855340998</v>
      </c>
    </row>
    <row r="44" spans="1:25" x14ac:dyDescent="0.35">
      <c r="A44" s="7" t="s">
        <v>63</v>
      </c>
      <c r="B44" s="5">
        <v>16.100000000000001</v>
      </c>
      <c r="C44" s="5">
        <v>18.3</v>
      </c>
      <c r="D44" s="5">
        <v>20.9</v>
      </c>
      <c r="E44" s="5">
        <v>23.1</v>
      </c>
      <c r="F44" s="5">
        <v>24</v>
      </c>
      <c r="G44" s="5">
        <v>24.8</v>
      </c>
      <c r="H44" s="5">
        <v>25.7</v>
      </c>
      <c r="I44" s="5">
        <v>27.1</v>
      </c>
      <c r="J44" s="5">
        <v>29.6</v>
      </c>
      <c r="K44" s="5">
        <v>32.200000000000003</v>
      </c>
      <c r="L44" s="5">
        <v>34.9</v>
      </c>
      <c r="M44" s="5">
        <v>36.9</v>
      </c>
      <c r="N44" s="5">
        <v>36.1</v>
      </c>
      <c r="O44" s="5">
        <v>34</v>
      </c>
      <c r="P44" s="5">
        <v>34.1</v>
      </c>
      <c r="Q44" s="5">
        <v>35.5</v>
      </c>
      <c r="R44" s="5">
        <v>37.1</v>
      </c>
      <c r="S44" s="5">
        <v>38.9</v>
      </c>
      <c r="T44" s="5">
        <v>41</v>
      </c>
      <c r="U44" s="5">
        <v>43.2</v>
      </c>
      <c r="V44" s="5">
        <v>45.4</v>
      </c>
      <c r="W44" s="5">
        <v>48</v>
      </c>
      <c r="X44" s="5">
        <v>52.3</v>
      </c>
      <c r="Y44" s="5">
        <v>55.2</v>
      </c>
    </row>
    <row r="45" spans="1:25" x14ac:dyDescent="0.35">
      <c r="A45" s="7" t="s">
        <v>64</v>
      </c>
      <c r="B45" s="4">
        <f>B42-B44</f>
        <v>323.5</v>
      </c>
      <c r="C45" s="4">
        <f t="shared" ref="C45:Y45" si="15">C42-C44</f>
        <v>361.5</v>
      </c>
      <c r="D45" s="4">
        <f t="shared" si="15"/>
        <v>396.8</v>
      </c>
      <c r="E45" s="4">
        <f t="shared" si="15"/>
        <v>438.09999999999997</v>
      </c>
      <c r="F45" s="4">
        <f t="shared" si="15"/>
        <v>462.4</v>
      </c>
      <c r="G45" s="4">
        <f t="shared" si="15"/>
        <v>468.7</v>
      </c>
      <c r="H45" s="4">
        <f t="shared" si="15"/>
        <v>499.50000000000006</v>
      </c>
      <c r="I45" s="4">
        <f t="shared" si="15"/>
        <v>557.5</v>
      </c>
      <c r="J45" s="4">
        <f t="shared" si="15"/>
        <v>622</v>
      </c>
      <c r="K45" s="4">
        <f t="shared" si="15"/>
        <v>664.9</v>
      </c>
      <c r="L45" s="4">
        <f t="shared" si="15"/>
        <v>680.80000000000007</v>
      </c>
      <c r="M45" s="4">
        <f t="shared" si="15"/>
        <v>612.4</v>
      </c>
      <c r="N45" s="4">
        <f t="shared" si="15"/>
        <v>529.29999999999995</v>
      </c>
      <c r="O45" s="4">
        <f t="shared" si="15"/>
        <v>491.70000000000005</v>
      </c>
      <c r="P45" s="4">
        <f t="shared" si="15"/>
        <v>491.5</v>
      </c>
      <c r="Q45" s="4">
        <f t="shared" si="15"/>
        <v>519.4</v>
      </c>
      <c r="R45" s="4">
        <f t="shared" si="15"/>
        <v>551.6</v>
      </c>
      <c r="S45" s="4">
        <f t="shared" si="15"/>
        <v>598.80000000000007</v>
      </c>
      <c r="T45" s="4">
        <f t="shared" si="15"/>
        <v>654.29999999999995</v>
      </c>
      <c r="U45" s="4">
        <f t="shared" si="15"/>
        <v>704.5</v>
      </c>
      <c r="V45" s="4">
        <f t="shared" si="15"/>
        <v>755.2</v>
      </c>
      <c r="W45" s="4">
        <f t="shared" si="15"/>
        <v>799.1</v>
      </c>
      <c r="X45" s="4">
        <f t="shared" si="15"/>
        <v>851.30000000000007</v>
      </c>
      <c r="Y45" s="4">
        <f t="shared" si="15"/>
        <v>840.69999999999993</v>
      </c>
    </row>
    <row r="46" spans="1:25" x14ac:dyDescent="0.35">
      <c r="A46" s="7" t="s">
        <v>65</v>
      </c>
      <c r="B46" s="4">
        <f>B54-B44</f>
        <v>90.6</v>
      </c>
      <c r="C46" s="4">
        <f t="shared" ref="C46:Y46" si="16">C54-C44</f>
        <v>103.7</v>
      </c>
      <c r="D46" s="4">
        <f t="shared" si="16"/>
        <v>113.4</v>
      </c>
      <c r="E46" s="4">
        <f t="shared" si="16"/>
        <v>124.9</v>
      </c>
      <c r="F46" s="4">
        <f t="shared" si="16"/>
        <v>131.30000000000001</v>
      </c>
      <c r="G46" s="4">
        <f t="shared" si="16"/>
        <v>135.6</v>
      </c>
      <c r="H46" s="4">
        <f t="shared" si="16"/>
        <v>157.4</v>
      </c>
      <c r="I46" s="4">
        <f t="shared" si="16"/>
        <v>192.4</v>
      </c>
      <c r="J46" s="4">
        <f t="shared" si="16"/>
        <v>226.50000000000003</v>
      </c>
      <c r="K46" s="4">
        <f t="shared" si="16"/>
        <v>235.3</v>
      </c>
      <c r="L46" s="4">
        <f t="shared" si="16"/>
        <v>232.6</v>
      </c>
      <c r="M46" s="4">
        <f t="shared" si="16"/>
        <v>170.6</v>
      </c>
      <c r="N46" s="4">
        <f t="shared" si="16"/>
        <v>153.70000000000002</v>
      </c>
      <c r="O46" s="4">
        <f t="shared" si="16"/>
        <v>140.80000000000001</v>
      </c>
      <c r="P46" s="4">
        <f t="shared" si="16"/>
        <v>137</v>
      </c>
      <c r="Q46" s="4">
        <f t="shared" si="16"/>
        <v>146.1</v>
      </c>
      <c r="R46" s="4">
        <f t="shared" si="16"/>
        <v>155.70000000000002</v>
      </c>
      <c r="S46" s="4">
        <f t="shared" si="16"/>
        <v>168</v>
      </c>
      <c r="T46" s="4">
        <f t="shared" si="16"/>
        <v>186.9</v>
      </c>
      <c r="U46" s="4">
        <f t="shared" si="16"/>
        <v>209.10000000000002</v>
      </c>
      <c r="V46" s="4">
        <f t="shared" si="16"/>
        <v>224.70000000000002</v>
      </c>
      <c r="W46" s="4">
        <f t="shared" si="16"/>
        <v>230.10000000000002</v>
      </c>
      <c r="X46" s="4">
        <f t="shared" si="16"/>
        <v>242.3</v>
      </c>
      <c r="Y46" s="4">
        <f t="shared" si="16"/>
        <v>305</v>
      </c>
    </row>
    <row r="47" spans="1:25" x14ac:dyDescent="0.35">
      <c r="A47" s="7" t="s">
        <v>66</v>
      </c>
      <c r="B47" s="9">
        <f>(B41-B46)/B43</f>
        <v>199.17441071731392</v>
      </c>
      <c r="C47" s="9">
        <f t="shared" ref="C47:Y47" si="17">(C41-C46)/C43</f>
        <v>223.0923982615567</v>
      </c>
      <c r="D47" s="9">
        <f t="shared" si="17"/>
        <v>245.75284648031612</v>
      </c>
      <c r="E47" s="9">
        <f t="shared" si="17"/>
        <v>268.85918453131569</v>
      </c>
      <c r="F47" s="9">
        <f t="shared" si="17"/>
        <v>281.78546234179402</v>
      </c>
      <c r="G47" s="9">
        <f t="shared" si="17"/>
        <v>281.93417428240446</v>
      </c>
      <c r="H47" s="9">
        <f t="shared" si="17"/>
        <v>297.80299145299153</v>
      </c>
      <c r="I47" s="9">
        <f t="shared" si="17"/>
        <v>327.29123062519506</v>
      </c>
      <c r="J47" s="9">
        <f t="shared" si="17"/>
        <v>367.81466593701805</v>
      </c>
      <c r="K47" s="9">
        <f t="shared" si="17"/>
        <v>407.83047643312108</v>
      </c>
      <c r="L47" s="9">
        <f t="shared" si="17"/>
        <v>377.6746307101929</v>
      </c>
      <c r="M47" s="9">
        <f t="shared" si="17"/>
        <v>382.75148842337376</v>
      </c>
      <c r="N47" s="9">
        <f t="shared" si="17"/>
        <v>329.60417191749019</v>
      </c>
      <c r="O47" s="9">
        <f t="shared" si="17"/>
        <v>303.796383793058</v>
      </c>
      <c r="P47" s="9">
        <f t="shared" si="17"/>
        <v>307.50432791820862</v>
      </c>
      <c r="Q47" s="9">
        <f t="shared" si="17"/>
        <v>317.2972368955709</v>
      </c>
      <c r="R47" s="9">
        <f t="shared" si="17"/>
        <v>339.22017128570673</v>
      </c>
      <c r="S47" s="9">
        <f t="shared" si="17"/>
        <v>365.17561750686116</v>
      </c>
      <c r="T47" s="9">
        <f t="shared" si="17"/>
        <v>399.80462834975697</v>
      </c>
      <c r="U47" s="9">
        <f t="shared" si="17"/>
        <v>441.15323907455013</v>
      </c>
      <c r="V47" s="9">
        <f t="shared" si="17"/>
        <v>467.16634216471556</v>
      </c>
      <c r="W47" s="9">
        <f t="shared" si="17"/>
        <v>503.47915317165644</v>
      </c>
      <c r="X47" s="9">
        <f t="shared" si="17"/>
        <v>494.81932392468087</v>
      </c>
      <c r="Y47" s="9">
        <f t="shared" si="17"/>
        <v>495.89253921311717</v>
      </c>
    </row>
    <row r="48" spans="1:25" x14ac:dyDescent="0.35">
      <c r="A48" s="7" t="s">
        <v>68</v>
      </c>
      <c r="B48" s="5">
        <v>128.5</v>
      </c>
      <c r="C48" s="5">
        <v>144.30000000000001</v>
      </c>
      <c r="D48" s="5">
        <v>161.69999999999999</v>
      </c>
      <c r="E48" s="5">
        <v>173.9</v>
      </c>
      <c r="F48" s="5">
        <v>179.8</v>
      </c>
      <c r="G48" s="5">
        <v>187.8</v>
      </c>
      <c r="H48" s="5">
        <v>191.7</v>
      </c>
      <c r="I48" s="5">
        <v>209.9</v>
      </c>
      <c r="J48" s="5">
        <v>227.9</v>
      </c>
      <c r="K48" s="5">
        <v>247.2</v>
      </c>
      <c r="L48" s="5">
        <v>264.39999999999998</v>
      </c>
      <c r="M48" s="5">
        <v>283.60000000000002</v>
      </c>
      <c r="N48" s="5">
        <v>266.7</v>
      </c>
      <c r="O48" s="5">
        <v>263.2</v>
      </c>
      <c r="P48" s="5">
        <v>270.8</v>
      </c>
      <c r="Q48" s="5">
        <v>278.3</v>
      </c>
      <c r="R48" s="5">
        <v>287.89999999999998</v>
      </c>
      <c r="S48" s="5">
        <v>298</v>
      </c>
      <c r="T48" s="5">
        <v>309.2</v>
      </c>
      <c r="U48" s="5">
        <v>322</v>
      </c>
      <c r="V48" s="5">
        <v>334.2</v>
      </c>
      <c r="W48" s="5">
        <v>357.3</v>
      </c>
      <c r="X48" s="5">
        <v>384.7</v>
      </c>
      <c r="Y48" s="5">
        <v>396.1</v>
      </c>
    </row>
    <row r="49" spans="1:25" s="5" customFormat="1" x14ac:dyDescent="0.35">
      <c r="A49" s="7" t="s">
        <v>69</v>
      </c>
      <c r="C49" s="19">
        <v>26.277000000000001</v>
      </c>
      <c r="D49" s="19">
        <v>30.611999999999998</v>
      </c>
      <c r="E49" s="19">
        <v>36.347999999999999</v>
      </c>
      <c r="F49" s="19">
        <v>41.793999999999997</v>
      </c>
      <c r="G49" s="19">
        <v>36.627000000000002</v>
      </c>
      <c r="H49" s="19">
        <v>35.719000000000001</v>
      </c>
      <c r="I49" s="19">
        <v>54.442</v>
      </c>
      <c r="J49" s="19">
        <v>82.51</v>
      </c>
      <c r="K49" s="19">
        <v>82.956000000000003</v>
      </c>
      <c r="L49" s="19">
        <v>61.33</v>
      </c>
      <c r="M49" s="19">
        <v>38.176000000000002</v>
      </c>
      <c r="N49" s="19">
        <v>25.498000000000001</v>
      </c>
      <c r="O49" s="19">
        <v>26.891999999999999</v>
      </c>
      <c r="P49" s="19">
        <v>30.289000000000001</v>
      </c>
      <c r="Q49" s="19">
        <v>44.149000000000001</v>
      </c>
      <c r="R49" s="19">
        <v>41.64</v>
      </c>
      <c r="S49" s="19">
        <v>56.069000000000003</v>
      </c>
      <c r="T49" s="19">
        <v>76.480999999999995</v>
      </c>
      <c r="U49" s="19">
        <v>94.512</v>
      </c>
      <c r="V49" s="19">
        <v>100.83199999999999</v>
      </c>
      <c r="W49" s="19">
        <v>103.014</v>
      </c>
      <c r="X49" s="19">
        <v>106.378</v>
      </c>
      <c r="Y49" s="19">
        <v>138.97399999999999</v>
      </c>
    </row>
    <row r="50" spans="1:25" s="11" customFormat="1" x14ac:dyDescent="0.35">
      <c r="A50" s="10" t="s">
        <v>85</v>
      </c>
      <c r="B50" s="12">
        <f>B46/(B47+B48)</f>
        <v>0.27649397400812298</v>
      </c>
      <c r="C50" s="12">
        <f t="shared" ref="C50:Y50" si="18">C46/(C47+C48)</f>
        <v>0.28225951459717774</v>
      </c>
      <c r="D50" s="12">
        <f t="shared" si="18"/>
        <v>0.27831441350717945</v>
      </c>
      <c r="E50" s="12">
        <f t="shared" si="18"/>
        <v>0.28209465633606978</v>
      </c>
      <c r="F50" s="12">
        <f t="shared" si="18"/>
        <v>0.28445436590196421</v>
      </c>
      <c r="G50" s="12">
        <f t="shared" si="18"/>
        <v>0.28867390840181278</v>
      </c>
      <c r="H50" s="12">
        <f t="shared" si="18"/>
        <v>0.32155063962487673</v>
      </c>
      <c r="I50" s="12">
        <f t="shared" si="18"/>
        <v>0.35815923461014176</v>
      </c>
      <c r="J50" s="12">
        <f t="shared" si="18"/>
        <v>0.38021558466036953</v>
      </c>
      <c r="K50" s="12">
        <f t="shared" si="18"/>
        <v>0.35921992711132161</v>
      </c>
      <c r="L50" s="12">
        <f t="shared" si="18"/>
        <v>0.36226318386497108</v>
      </c>
      <c r="M50" s="12">
        <f t="shared" si="18"/>
        <v>0.25602103839168944</v>
      </c>
      <c r="N50" s="12">
        <f t="shared" si="18"/>
        <v>0.25775435966808441</v>
      </c>
      <c r="O50" s="12">
        <f t="shared" si="18"/>
        <v>0.24832609876289638</v>
      </c>
      <c r="P50" s="12">
        <f t="shared" si="18"/>
        <v>0.23689948939717487</v>
      </c>
      <c r="Q50" s="12">
        <f t="shared" si="18"/>
        <v>0.24529999628862695</v>
      </c>
      <c r="R50" s="12">
        <f t="shared" si="18"/>
        <v>0.24827777374914864</v>
      </c>
      <c r="S50" s="12">
        <f t="shared" si="18"/>
        <v>0.25332656322857328</v>
      </c>
      <c r="T50" s="12">
        <f t="shared" si="18"/>
        <v>0.26360899848428199</v>
      </c>
      <c r="U50" s="12">
        <f t="shared" si="18"/>
        <v>0.27399477495970331</v>
      </c>
      <c r="V50" s="12">
        <f t="shared" si="18"/>
        <v>0.28039610372582185</v>
      </c>
      <c r="W50" s="12">
        <f t="shared" si="18"/>
        <v>0.26731595340357123</v>
      </c>
      <c r="X50" s="12">
        <f t="shared" si="18"/>
        <v>0.27549138877220369</v>
      </c>
      <c r="Y50" s="12">
        <f t="shared" si="18"/>
        <v>0.34193111107079405</v>
      </c>
    </row>
    <row r="51" spans="1:25" s="18" customFormat="1" x14ac:dyDescent="0.35">
      <c r="A51" s="16" t="s">
        <v>70</v>
      </c>
      <c r="B51" s="17"/>
      <c r="C51" s="17">
        <f>C49/(C47+C48)</f>
        <v>7.1522982305400579E-2</v>
      </c>
      <c r="D51" s="17">
        <f t="shared" ref="D51:Y51" si="19">D49/(D47+D48)</f>
        <v>7.5130166016594155E-2</v>
      </c>
      <c r="E51" s="17">
        <f t="shared" si="19"/>
        <v>8.2094287978410438E-2</v>
      </c>
      <c r="F51" s="17">
        <f t="shared" si="19"/>
        <v>9.0544446066311429E-2</v>
      </c>
      <c r="G51" s="17">
        <f t="shared" si="19"/>
        <v>7.7973888222958684E-2</v>
      </c>
      <c r="H51" s="17">
        <f t="shared" si="19"/>
        <v>7.2969931999752047E-2</v>
      </c>
      <c r="I51" s="17">
        <f t="shared" si="19"/>
        <v>0.10134566034638948</v>
      </c>
      <c r="J51" s="17">
        <f t="shared" si="19"/>
        <v>0.1385059068005611</v>
      </c>
      <c r="K51" s="17">
        <f t="shared" si="19"/>
        <v>0.12664448904992262</v>
      </c>
      <c r="L51" s="17">
        <f t="shared" si="19"/>
        <v>9.5518491257259988E-2</v>
      </c>
      <c r="M51" s="17">
        <f t="shared" si="19"/>
        <v>5.7291085355458016E-2</v>
      </c>
      <c r="N51" s="17">
        <f t="shared" si="19"/>
        <v>4.2760056361853066E-2</v>
      </c>
      <c r="O51" s="17">
        <f t="shared" si="19"/>
        <v>4.7428873919970235E-2</v>
      </c>
      <c r="P51" s="17">
        <f t="shared" si="19"/>
        <v>5.2375537477014816E-2</v>
      </c>
      <c r="Q51" s="17">
        <f t="shared" si="19"/>
        <v>7.412559572995614E-2</v>
      </c>
      <c r="R51" s="17">
        <f t="shared" si="19"/>
        <v>6.6398757218462098E-2</v>
      </c>
      <c r="S51" s="17">
        <f t="shared" si="19"/>
        <v>8.4546232581326652E-2</v>
      </c>
      <c r="T51" s="17">
        <f t="shared" si="19"/>
        <v>0.10787094603037115</v>
      </c>
      <c r="U51" s="17">
        <f t="shared" si="19"/>
        <v>0.12384406585840017</v>
      </c>
      <c r="V51" s="17">
        <f t="shared" si="19"/>
        <v>0.12582509982591039</v>
      </c>
      <c r="W51" s="17">
        <f t="shared" si="19"/>
        <v>0.11967529606221419</v>
      </c>
      <c r="X51" s="17">
        <f t="shared" si="19"/>
        <v>0.1209501566438691</v>
      </c>
      <c r="Y51" s="17">
        <f t="shared" si="19"/>
        <v>0.15580175157361484</v>
      </c>
    </row>
    <row r="52" spans="1:25" x14ac:dyDescent="0.35">
      <c r="A52" s="1" t="s">
        <v>12</v>
      </c>
      <c r="B52" s="2">
        <v>228.6</v>
      </c>
      <c r="C52" s="2">
        <v>253</v>
      </c>
      <c r="D52" s="2">
        <v>278.2</v>
      </c>
      <c r="E52" s="2">
        <v>307.7</v>
      </c>
      <c r="F52" s="2">
        <v>325.39999999999998</v>
      </c>
      <c r="G52" s="2">
        <v>327.10000000000002</v>
      </c>
      <c r="H52" s="2">
        <v>335.8</v>
      </c>
      <c r="I52" s="2">
        <v>358</v>
      </c>
      <c r="J52" s="2">
        <v>387.5</v>
      </c>
      <c r="K52" s="2">
        <v>421.3</v>
      </c>
      <c r="L52" s="2">
        <v>440</v>
      </c>
      <c r="M52" s="2">
        <v>433.9</v>
      </c>
      <c r="N52" s="2">
        <v>368.4</v>
      </c>
      <c r="O52" s="2">
        <v>343.8</v>
      </c>
      <c r="P52" s="2">
        <v>347.3</v>
      </c>
      <c r="Q52" s="2">
        <v>365.9</v>
      </c>
      <c r="R52" s="2">
        <v>388</v>
      </c>
      <c r="S52" s="2">
        <v>422.4</v>
      </c>
      <c r="T52" s="2">
        <v>458.5</v>
      </c>
      <c r="U52" s="2">
        <v>485.9</v>
      </c>
      <c r="V52" s="2">
        <v>520.4</v>
      </c>
      <c r="W52" s="2">
        <v>558.20000000000005</v>
      </c>
      <c r="X52" s="2">
        <v>597.29999999999995</v>
      </c>
      <c r="Y52" s="2">
        <v>595.79999999999995</v>
      </c>
    </row>
    <row r="53" spans="1:25" x14ac:dyDescent="0.35">
      <c r="A53" s="1" t="s">
        <v>13</v>
      </c>
      <c r="B53" s="2">
        <v>4.2</v>
      </c>
      <c r="C53" s="2">
        <v>4.8</v>
      </c>
      <c r="D53" s="2">
        <v>5.2</v>
      </c>
      <c r="E53" s="2">
        <v>5.6</v>
      </c>
      <c r="F53" s="2">
        <v>5.7</v>
      </c>
      <c r="G53" s="2">
        <v>6.1</v>
      </c>
      <c r="H53" s="2">
        <v>6.3</v>
      </c>
      <c r="I53" s="2">
        <v>7.2</v>
      </c>
      <c r="J53" s="2">
        <v>8</v>
      </c>
      <c r="K53" s="2">
        <v>8.1999999999999993</v>
      </c>
      <c r="L53" s="2">
        <v>8.3000000000000007</v>
      </c>
      <c r="M53" s="2">
        <v>7.8</v>
      </c>
      <c r="N53" s="2">
        <v>7.3</v>
      </c>
      <c r="O53" s="2">
        <v>7.2</v>
      </c>
      <c r="P53" s="2">
        <v>7.2</v>
      </c>
      <c r="Q53" s="2">
        <v>7.5</v>
      </c>
      <c r="R53" s="2">
        <v>7.9</v>
      </c>
      <c r="S53" s="2">
        <v>8.4</v>
      </c>
      <c r="T53" s="2">
        <v>8.9</v>
      </c>
      <c r="U53" s="2">
        <v>9.5</v>
      </c>
      <c r="V53" s="2">
        <v>10.199999999999999</v>
      </c>
      <c r="W53" s="2">
        <v>10.8</v>
      </c>
      <c r="X53" s="2">
        <v>11.6</v>
      </c>
      <c r="Y53" s="2">
        <v>-60.1</v>
      </c>
    </row>
    <row r="54" spans="1:25" x14ac:dyDescent="0.35">
      <c r="A54" s="1" t="s">
        <v>14</v>
      </c>
      <c r="B54" s="2">
        <v>106.7</v>
      </c>
      <c r="C54" s="2">
        <v>122</v>
      </c>
      <c r="D54" s="2">
        <v>134.30000000000001</v>
      </c>
      <c r="E54" s="2">
        <v>148</v>
      </c>
      <c r="F54" s="2">
        <v>155.30000000000001</v>
      </c>
      <c r="G54" s="2">
        <v>160.4</v>
      </c>
      <c r="H54" s="2">
        <v>183.1</v>
      </c>
      <c r="I54" s="2">
        <v>219.5</v>
      </c>
      <c r="J54" s="2">
        <v>256.10000000000002</v>
      </c>
      <c r="K54" s="2">
        <v>267.5</v>
      </c>
      <c r="L54" s="2">
        <v>267.5</v>
      </c>
      <c r="M54" s="2">
        <v>207.5</v>
      </c>
      <c r="N54" s="2">
        <v>189.8</v>
      </c>
      <c r="O54" s="2">
        <v>174.8</v>
      </c>
      <c r="P54" s="2">
        <v>171.1</v>
      </c>
      <c r="Q54" s="2">
        <v>181.6</v>
      </c>
      <c r="R54" s="2">
        <v>192.8</v>
      </c>
      <c r="S54" s="2">
        <v>206.9</v>
      </c>
      <c r="T54" s="2">
        <v>227.9</v>
      </c>
      <c r="U54" s="2">
        <v>252.3</v>
      </c>
      <c r="V54" s="2">
        <v>270.10000000000002</v>
      </c>
      <c r="W54" s="2">
        <v>278.10000000000002</v>
      </c>
      <c r="X54" s="2">
        <v>294.60000000000002</v>
      </c>
      <c r="Y54" s="2">
        <v>360.2</v>
      </c>
    </row>
    <row r="55" spans="1:25" x14ac:dyDescent="0.35">
      <c r="A55" s="1" t="s">
        <v>15</v>
      </c>
      <c r="B55" s="2">
        <v>369.5</v>
      </c>
      <c r="C55" s="2">
        <v>399.8</v>
      </c>
      <c r="D55" s="2">
        <v>423.9</v>
      </c>
      <c r="E55" s="2">
        <v>452.6</v>
      </c>
      <c r="F55" s="2">
        <v>470.5</v>
      </c>
      <c r="G55" s="2">
        <v>476.2</v>
      </c>
      <c r="H55" s="2">
        <v>514.29999999999995</v>
      </c>
      <c r="I55" s="2">
        <v>573.5</v>
      </c>
      <c r="J55" s="2">
        <v>635.6</v>
      </c>
      <c r="K55" s="2">
        <v>656.6</v>
      </c>
      <c r="L55" s="2">
        <v>623.4</v>
      </c>
      <c r="M55" s="2">
        <v>626.5</v>
      </c>
      <c r="N55" s="2">
        <v>533.5</v>
      </c>
      <c r="O55" s="2">
        <v>490.9</v>
      </c>
      <c r="P55" s="2">
        <v>494.9</v>
      </c>
      <c r="Q55" s="2">
        <v>519.6</v>
      </c>
      <c r="R55" s="2">
        <v>567</v>
      </c>
      <c r="S55" s="2">
        <v>621.1</v>
      </c>
      <c r="T55" s="2">
        <v>690.8</v>
      </c>
      <c r="U55" s="2">
        <v>747.4</v>
      </c>
      <c r="V55" s="2">
        <v>766.7</v>
      </c>
      <c r="W55" s="2">
        <v>793.6</v>
      </c>
      <c r="X55" s="2">
        <v>814.1</v>
      </c>
      <c r="Y55" s="2">
        <v>887.7</v>
      </c>
    </row>
    <row r="56" spans="1:25" x14ac:dyDescent="0.35">
      <c r="A56" s="1" t="s">
        <v>16</v>
      </c>
      <c r="B56" s="2">
        <v>14.4</v>
      </c>
      <c r="C56" s="2">
        <v>13.3</v>
      </c>
      <c r="D56" s="2">
        <v>16.5</v>
      </c>
      <c r="E56" s="2">
        <v>20.2</v>
      </c>
      <c r="F56" s="2">
        <v>20.6</v>
      </c>
      <c r="G56" s="2">
        <v>21.5</v>
      </c>
      <c r="H56" s="2">
        <v>23</v>
      </c>
      <c r="I56" s="2">
        <v>27.8</v>
      </c>
      <c r="J56" s="2">
        <v>35.9</v>
      </c>
      <c r="K56" s="2">
        <v>36.1</v>
      </c>
      <c r="L56" s="2">
        <v>37</v>
      </c>
      <c r="M56" s="2">
        <v>44</v>
      </c>
      <c r="N56" s="2">
        <v>38.299999999999997</v>
      </c>
      <c r="O56" s="2">
        <v>34.5</v>
      </c>
      <c r="P56" s="2">
        <v>38.9</v>
      </c>
      <c r="Q56" s="2">
        <v>35</v>
      </c>
      <c r="R56" s="2">
        <v>39</v>
      </c>
      <c r="S56" s="2">
        <v>35.1</v>
      </c>
      <c r="T56" s="2">
        <v>30.3</v>
      </c>
      <c r="U56" s="2">
        <v>31.3</v>
      </c>
      <c r="V56" s="2">
        <v>35.4</v>
      </c>
      <c r="W56" s="2">
        <v>43.7</v>
      </c>
      <c r="X56" s="2">
        <v>40.4</v>
      </c>
      <c r="Y56" s="2">
        <v>39.200000000000003</v>
      </c>
    </row>
    <row r="57" spans="1:25" x14ac:dyDescent="0.35">
      <c r="A57" s="1" t="s">
        <v>17</v>
      </c>
      <c r="B57" s="2">
        <v>285</v>
      </c>
      <c r="C57" s="2">
        <v>306.3</v>
      </c>
      <c r="D57" s="2">
        <v>321.5</v>
      </c>
      <c r="E57" s="2">
        <v>335.3</v>
      </c>
      <c r="F57" s="2">
        <v>345.9</v>
      </c>
      <c r="G57" s="2">
        <v>345.4</v>
      </c>
      <c r="H57" s="2">
        <v>378.8</v>
      </c>
      <c r="I57" s="2">
        <v>414.9</v>
      </c>
      <c r="J57" s="2">
        <v>463.6</v>
      </c>
      <c r="K57" s="2">
        <v>489.4</v>
      </c>
      <c r="L57" s="2">
        <v>466</v>
      </c>
      <c r="M57" s="2">
        <v>455.2</v>
      </c>
      <c r="N57" s="2">
        <v>373.1</v>
      </c>
      <c r="O57" s="2">
        <v>361.5</v>
      </c>
      <c r="P57" s="2">
        <v>364</v>
      </c>
      <c r="Q57" s="2">
        <v>382.2</v>
      </c>
      <c r="R57" s="2">
        <v>417.3</v>
      </c>
      <c r="S57" s="2">
        <v>458.1</v>
      </c>
      <c r="T57" s="2">
        <v>497.3</v>
      </c>
      <c r="U57" s="2">
        <v>531.70000000000005</v>
      </c>
      <c r="V57" s="2">
        <v>568.9</v>
      </c>
      <c r="W57" s="2">
        <v>586.6</v>
      </c>
      <c r="X57" s="2">
        <v>599.5</v>
      </c>
      <c r="Y57" s="2">
        <v>632.4</v>
      </c>
    </row>
    <row r="58" spans="1:25" x14ac:dyDescent="0.35">
      <c r="A58" s="1" t="s">
        <v>18</v>
      </c>
      <c r="B58" s="2">
        <v>70</v>
      </c>
      <c r="C58" s="2">
        <v>80.2</v>
      </c>
      <c r="D58" s="2">
        <v>85.8</v>
      </c>
      <c r="E58" s="2">
        <v>97.1</v>
      </c>
      <c r="F58" s="2">
        <v>104</v>
      </c>
      <c r="G58" s="2">
        <v>109.3</v>
      </c>
      <c r="H58" s="2">
        <v>112.5</v>
      </c>
      <c r="I58" s="2">
        <v>130.69999999999999</v>
      </c>
      <c r="J58" s="2">
        <v>136.1</v>
      </c>
      <c r="K58" s="2">
        <v>131</v>
      </c>
      <c r="L58" s="2">
        <v>120.4</v>
      </c>
      <c r="M58" s="2">
        <v>127.3</v>
      </c>
      <c r="N58" s="2">
        <v>122.2</v>
      </c>
      <c r="O58" s="2">
        <v>94.8</v>
      </c>
      <c r="P58" s="2">
        <v>91.9</v>
      </c>
      <c r="Q58" s="2">
        <v>102.5</v>
      </c>
      <c r="R58" s="2">
        <v>110.7</v>
      </c>
      <c r="S58" s="2">
        <v>128</v>
      </c>
      <c r="T58" s="2">
        <v>163.19999999999999</v>
      </c>
      <c r="U58" s="2">
        <v>184.5</v>
      </c>
      <c r="V58" s="2">
        <v>162.4</v>
      </c>
      <c r="W58" s="2">
        <v>163.30000000000001</v>
      </c>
      <c r="X58" s="2">
        <v>174.2</v>
      </c>
      <c r="Y58" s="2">
        <v>216.1</v>
      </c>
    </row>
    <row r="60" spans="1:25" x14ac:dyDescent="0.35">
      <c r="A60" s="1" t="s">
        <v>20</v>
      </c>
      <c r="B60" s="2">
        <v>3898</v>
      </c>
      <c r="C60" s="2">
        <v>3962.5</v>
      </c>
      <c r="D60" s="2">
        <v>4079.7</v>
      </c>
      <c r="E60" s="2">
        <v>4290.2</v>
      </c>
      <c r="F60" s="2">
        <v>4046.2</v>
      </c>
      <c r="G60" s="2">
        <v>3970.5</v>
      </c>
      <c r="H60" s="2">
        <v>4049</v>
      </c>
      <c r="I60" s="2">
        <v>4360.5</v>
      </c>
      <c r="J60" s="2">
        <v>4803.2</v>
      </c>
      <c r="K60" s="2">
        <v>5092.6000000000004</v>
      </c>
      <c r="L60" s="2">
        <v>5403.4</v>
      </c>
      <c r="M60" s="2">
        <v>5493</v>
      </c>
      <c r="N60" s="2">
        <v>4510.6000000000004</v>
      </c>
      <c r="O60" s="2">
        <v>5018.8</v>
      </c>
      <c r="P60" s="2">
        <v>5594.6</v>
      </c>
      <c r="Q60" s="2">
        <v>5772.7</v>
      </c>
      <c r="R60" s="2">
        <v>5940.2</v>
      </c>
      <c r="S60" s="2">
        <v>6026</v>
      </c>
      <c r="T60" s="2">
        <v>5703.5</v>
      </c>
      <c r="U60" s="2">
        <v>5543</v>
      </c>
      <c r="V60" s="2">
        <v>5768.4</v>
      </c>
      <c r="W60" s="2">
        <v>6075.8</v>
      </c>
      <c r="X60" s="2">
        <v>5952.5</v>
      </c>
      <c r="Y60" s="2">
        <v>5538.2</v>
      </c>
    </row>
    <row r="61" spans="1:25" x14ac:dyDescent="0.35">
      <c r="A61" s="1" t="s">
        <v>11</v>
      </c>
      <c r="B61" s="2">
        <v>1382.9</v>
      </c>
      <c r="C61" s="2">
        <v>1430.6</v>
      </c>
      <c r="D61" s="2">
        <v>1489.6</v>
      </c>
      <c r="E61" s="2">
        <v>1549.8</v>
      </c>
      <c r="F61" s="2">
        <v>1473.5</v>
      </c>
      <c r="G61" s="2">
        <v>1468.3</v>
      </c>
      <c r="H61" s="2">
        <v>1524</v>
      </c>
      <c r="I61" s="2">
        <v>1607.8</v>
      </c>
      <c r="J61" s="2">
        <v>1692.5</v>
      </c>
      <c r="K61" s="2">
        <v>1793.5</v>
      </c>
      <c r="L61" s="2">
        <v>1845.8</v>
      </c>
      <c r="M61" s="2">
        <v>1802.1</v>
      </c>
      <c r="N61" s="2">
        <v>1700.8</v>
      </c>
      <c r="O61" s="2">
        <v>1799.8</v>
      </c>
      <c r="P61" s="2">
        <v>1873.6</v>
      </c>
      <c r="Q61" s="2">
        <v>1934.7</v>
      </c>
      <c r="R61" s="2">
        <v>1997.3</v>
      </c>
      <c r="S61" s="2">
        <v>2053.5</v>
      </c>
      <c r="T61" s="2">
        <v>2131</v>
      </c>
      <c r="U61" s="2">
        <v>2102.9</v>
      </c>
      <c r="V61" s="2">
        <v>2199.3000000000002</v>
      </c>
      <c r="W61" s="2">
        <v>2334.1</v>
      </c>
      <c r="X61" s="2">
        <v>2370.9</v>
      </c>
      <c r="Y61" s="2">
        <v>2272</v>
      </c>
    </row>
    <row r="62" spans="1:25" s="5" customFormat="1" x14ac:dyDescent="0.35">
      <c r="A62" s="7" t="s">
        <v>2</v>
      </c>
      <c r="B62" s="4">
        <f>B60/B61+(B60-B61)/B61</f>
        <v>4.6374285920890879</v>
      </c>
      <c r="C62" s="4">
        <f t="shared" ref="C62:Y62" si="20">C60/C61+(C60-C61)/C61</f>
        <v>4.5396337201174335</v>
      </c>
      <c r="D62" s="4">
        <f t="shared" si="20"/>
        <v>4.4775778732545648</v>
      </c>
      <c r="E62" s="4">
        <f t="shared" si="20"/>
        <v>4.5364563169441219</v>
      </c>
      <c r="F62" s="4">
        <f t="shared" si="20"/>
        <v>4.4919579233118423</v>
      </c>
      <c r="G62" s="4">
        <f t="shared" si="20"/>
        <v>4.4082953074984674</v>
      </c>
      <c r="H62" s="4">
        <f t="shared" si="20"/>
        <v>4.3136482939632543</v>
      </c>
      <c r="I62" s="4">
        <f t="shared" si="20"/>
        <v>4.4241821122030105</v>
      </c>
      <c r="J62" s="4">
        <f t="shared" si="20"/>
        <v>4.6758641063515505</v>
      </c>
      <c r="K62" s="4">
        <f t="shared" si="20"/>
        <v>4.6789517702815724</v>
      </c>
      <c r="L62" s="4">
        <f t="shared" si="20"/>
        <v>4.8548055043883407</v>
      </c>
      <c r="M62" s="4">
        <f t="shared" si="20"/>
        <v>5.0962210754120196</v>
      </c>
      <c r="N62" s="4">
        <f t="shared" si="20"/>
        <v>4.3040921919096897</v>
      </c>
      <c r="O62" s="4">
        <f t="shared" si="20"/>
        <v>4.5770641182353602</v>
      </c>
      <c r="P62" s="4">
        <f t="shared" si="20"/>
        <v>4.9720324508966698</v>
      </c>
      <c r="Q62" s="4">
        <f t="shared" si="20"/>
        <v>4.9675401871091118</v>
      </c>
      <c r="R62" s="4">
        <f t="shared" si="20"/>
        <v>4.9482301106493765</v>
      </c>
      <c r="S62" s="4">
        <f t="shared" si="20"/>
        <v>4.8690041392744092</v>
      </c>
      <c r="T62" s="4">
        <f t="shared" si="20"/>
        <v>4.352885969028625</v>
      </c>
      <c r="U62" s="4">
        <f t="shared" si="20"/>
        <v>4.271767559085073</v>
      </c>
      <c r="V62" s="4">
        <f t="shared" si="20"/>
        <v>4.2456690765243481</v>
      </c>
      <c r="W62" s="4">
        <f t="shared" si="20"/>
        <v>4.2061179898033503</v>
      </c>
      <c r="X62" s="4">
        <f t="shared" si="20"/>
        <v>4.021299928297271</v>
      </c>
      <c r="Y62" s="4">
        <f t="shared" si="20"/>
        <v>3.8751760563380282</v>
      </c>
    </row>
    <row r="63" spans="1:25" s="5" customFormat="1" x14ac:dyDescent="0.35">
      <c r="A63" s="7" t="s">
        <v>63</v>
      </c>
      <c r="B63" s="5">
        <v>221.5</v>
      </c>
      <c r="C63" s="5">
        <v>235.1</v>
      </c>
      <c r="D63" s="5">
        <v>249.4</v>
      </c>
      <c r="E63" s="5">
        <v>264.89999999999998</v>
      </c>
      <c r="F63" s="5">
        <v>274.7</v>
      </c>
      <c r="G63" s="5">
        <v>278</v>
      </c>
      <c r="H63" s="5">
        <v>279.10000000000002</v>
      </c>
      <c r="I63" s="5">
        <v>284.3</v>
      </c>
      <c r="J63" s="5">
        <v>295.5</v>
      </c>
      <c r="K63" s="5">
        <v>308.7</v>
      </c>
      <c r="L63" s="5">
        <v>326.2</v>
      </c>
      <c r="M63" s="5">
        <v>347.5</v>
      </c>
      <c r="N63" s="5">
        <v>353.5</v>
      </c>
      <c r="O63" s="5">
        <v>356.7</v>
      </c>
      <c r="P63" s="5">
        <v>369.3</v>
      </c>
      <c r="Q63" s="5">
        <v>383.4</v>
      </c>
      <c r="R63" s="5">
        <v>395.2</v>
      </c>
      <c r="S63" s="5">
        <v>410</v>
      </c>
      <c r="T63" s="5">
        <v>421.5</v>
      </c>
      <c r="U63" s="5">
        <v>427.1</v>
      </c>
      <c r="V63" s="5">
        <v>443.8</v>
      </c>
      <c r="W63" s="5">
        <v>463.7</v>
      </c>
      <c r="X63" s="5">
        <v>480.1</v>
      </c>
      <c r="Y63" s="5">
        <v>496.6</v>
      </c>
    </row>
    <row r="64" spans="1:25" s="5" customFormat="1" x14ac:dyDescent="0.35">
      <c r="A64" s="7" t="s">
        <v>64</v>
      </c>
      <c r="B64" s="4">
        <f>B61-B63</f>
        <v>1161.4000000000001</v>
      </c>
      <c r="C64" s="4">
        <f t="shared" ref="C64:Y64" si="21">C61-C63</f>
        <v>1195.5</v>
      </c>
      <c r="D64" s="4">
        <f t="shared" si="21"/>
        <v>1240.1999999999998</v>
      </c>
      <c r="E64" s="4">
        <f t="shared" si="21"/>
        <v>1284.9000000000001</v>
      </c>
      <c r="F64" s="4">
        <f t="shared" si="21"/>
        <v>1198.8</v>
      </c>
      <c r="G64" s="4">
        <f t="shared" si="21"/>
        <v>1190.3</v>
      </c>
      <c r="H64" s="4">
        <f t="shared" si="21"/>
        <v>1244.9000000000001</v>
      </c>
      <c r="I64" s="4">
        <f t="shared" si="21"/>
        <v>1323.5</v>
      </c>
      <c r="J64" s="4">
        <f t="shared" si="21"/>
        <v>1397</v>
      </c>
      <c r="K64" s="4">
        <f t="shared" si="21"/>
        <v>1484.8</v>
      </c>
      <c r="L64" s="4">
        <f t="shared" si="21"/>
        <v>1519.6</v>
      </c>
      <c r="M64" s="4">
        <f t="shared" si="21"/>
        <v>1454.6</v>
      </c>
      <c r="N64" s="4">
        <f t="shared" si="21"/>
        <v>1347.3</v>
      </c>
      <c r="O64" s="4">
        <f t="shared" si="21"/>
        <v>1443.1</v>
      </c>
      <c r="P64" s="4">
        <f t="shared" si="21"/>
        <v>1504.3</v>
      </c>
      <c r="Q64" s="4">
        <f t="shared" si="21"/>
        <v>1551.3000000000002</v>
      </c>
      <c r="R64" s="4">
        <f t="shared" si="21"/>
        <v>1602.1</v>
      </c>
      <c r="S64" s="4">
        <f t="shared" si="21"/>
        <v>1643.5</v>
      </c>
      <c r="T64" s="4">
        <f t="shared" si="21"/>
        <v>1709.5</v>
      </c>
      <c r="U64" s="4">
        <f t="shared" si="21"/>
        <v>1675.8000000000002</v>
      </c>
      <c r="V64" s="4">
        <f t="shared" si="21"/>
        <v>1755.5000000000002</v>
      </c>
      <c r="W64" s="4">
        <f t="shared" si="21"/>
        <v>1870.3999999999999</v>
      </c>
      <c r="X64" s="4">
        <f t="shared" si="21"/>
        <v>1890.8000000000002</v>
      </c>
      <c r="Y64" s="4">
        <f t="shared" si="21"/>
        <v>1775.4</v>
      </c>
    </row>
    <row r="65" spans="1:25" s="5" customFormat="1" x14ac:dyDescent="0.35">
      <c r="A65" s="7" t="s">
        <v>65</v>
      </c>
      <c r="B65" s="4">
        <f t="shared" ref="B65:Y65" si="22">B74-B63</f>
        <v>331.29999999999995</v>
      </c>
      <c r="C65" s="4">
        <f t="shared" si="22"/>
        <v>318.60000000000002</v>
      </c>
      <c r="D65" s="4">
        <f t="shared" si="22"/>
        <v>326.20000000000005</v>
      </c>
      <c r="E65" s="4">
        <f t="shared" si="22"/>
        <v>320</v>
      </c>
      <c r="F65" s="4">
        <f t="shared" si="22"/>
        <v>267.90000000000003</v>
      </c>
      <c r="G65" s="4">
        <f t="shared" si="22"/>
        <v>292.29999999999995</v>
      </c>
      <c r="H65" s="4">
        <f t="shared" si="22"/>
        <v>344.4</v>
      </c>
      <c r="I65" s="4">
        <f t="shared" si="22"/>
        <v>393.8</v>
      </c>
      <c r="J65" s="4">
        <f t="shared" si="22"/>
        <v>442.20000000000005</v>
      </c>
      <c r="K65" s="4">
        <f t="shared" si="22"/>
        <v>499.59999999999997</v>
      </c>
      <c r="L65" s="4">
        <f t="shared" si="22"/>
        <v>512</v>
      </c>
      <c r="M65" s="4">
        <f t="shared" si="22"/>
        <v>457.70000000000005</v>
      </c>
      <c r="N65" s="4">
        <f t="shared" si="22"/>
        <v>437.4</v>
      </c>
      <c r="O65" s="4">
        <f t="shared" si="22"/>
        <v>520.20000000000005</v>
      </c>
      <c r="P65" s="4">
        <f t="shared" si="22"/>
        <v>543.59999999999991</v>
      </c>
      <c r="Q65" s="4">
        <f t="shared" si="22"/>
        <v>555.70000000000005</v>
      </c>
      <c r="R65" s="4">
        <f t="shared" si="22"/>
        <v>586.5</v>
      </c>
      <c r="S65" s="4">
        <f t="shared" si="22"/>
        <v>586.70000000000005</v>
      </c>
      <c r="T65" s="4">
        <f t="shared" si="22"/>
        <v>618.09999999999991</v>
      </c>
      <c r="U65" s="4">
        <f t="shared" si="22"/>
        <v>578.1</v>
      </c>
      <c r="V65" s="4">
        <f t="shared" si="22"/>
        <v>613.79999999999995</v>
      </c>
      <c r="W65" s="4">
        <f t="shared" si="22"/>
        <v>679.3</v>
      </c>
      <c r="X65" s="4">
        <f t="shared" si="22"/>
        <v>669.69999999999993</v>
      </c>
      <c r="Y65" s="4">
        <f t="shared" si="22"/>
        <v>626.19999999999993</v>
      </c>
    </row>
    <row r="66" spans="1:25" s="5" customFormat="1" x14ac:dyDescent="0.35">
      <c r="A66" s="7" t="s">
        <v>66</v>
      </c>
      <c r="B66" s="9">
        <f>(B60-B65)/B62</f>
        <v>769.11157318613459</v>
      </c>
      <c r="C66" s="9">
        <f t="shared" ref="C66:Y66" si="23">(C60-C65)/C62</f>
        <v>802.68590477950227</v>
      </c>
      <c r="D66" s="9">
        <f t="shared" si="23"/>
        <v>838.28804461902905</v>
      </c>
      <c r="E66" s="9">
        <f t="shared" si="23"/>
        <v>875.17650840611043</v>
      </c>
      <c r="F66" s="9">
        <f t="shared" si="23"/>
        <v>841.12542114248595</v>
      </c>
      <c r="G66" s="9">
        <f t="shared" si="23"/>
        <v>834.38148840514782</v>
      </c>
      <c r="H66" s="9">
        <f t="shared" si="23"/>
        <v>858.80900517188934</v>
      </c>
      <c r="I66" s="9">
        <f t="shared" si="23"/>
        <v>896.59509925209466</v>
      </c>
      <c r="J66" s="9">
        <f t="shared" si="23"/>
        <v>932.66183550461858</v>
      </c>
      <c r="K66" s="9">
        <f t="shared" si="23"/>
        <v>981.63012262116138</v>
      </c>
      <c r="L66" s="9">
        <f t="shared" si="23"/>
        <v>1007.537788193282</v>
      </c>
      <c r="M66" s="9">
        <f t="shared" si="23"/>
        <v>988.04583346944105</v>
      </c>
      <c r="N66" s="9">
        <f t="shared" si="23"/>
        <v>946.35519370526208</v>
      </c>
      <c r="O66" s="9">
        <f t="shared" si="23"/>
        <v>982.85710748015242</v>
      </c>
      <c r="P66" s="9">
        <f t="shared" si="23"/>
        <v>1015.8823478895615</v>
      </c>
      <c r="Q66" s="9">
        <f t="shared" si="23"/>
        <v>1050.2179757978088</v>
      </c>
      <c r="R66" s="9">
        <f t="shared" si="23"/>
        <v>1081.9424077465574</v>
      </c>
      <c r="S66" s="9">
        <f t="shared" si="23"/>
        <v>1117.1278241736261</v>
      </c>
      <c r="T66" s="9">
        <f t="shared" si="23"/>
        <v>1168.2823846485553</v>
      </c>
      <c r="U66" s="9">
        <f t="shared" si="23"/>
        <v>1162.2589317718828</v>
      </c>
      <c r="V66" s="9">
        <f t="shared" si="23"/>
        <v>1214.0842602409639</v>
      </c>
      <c r="W66" s="9">
        <f t="shared" si="23"/>
        <v>1283.0120346320346</v>
      </c>
      <c r="X66" s="9">
        <f t="shared" si="23"/>
        <v>1313.7045468371425</v>
      </c>
      <c r="Y66" s="9">
        <f t="shared" si="23"/>
        <v>1267.5553132524647</v>
      </c>
    </row>
    <row r="67" spans="1:25" s="5" customFormat="1" x14ac:dyDescent="0.35">
      <c r="A67" s="7" t="s">
        <v>68</v>
      </c>
      <c r="B67" s="5">
        <v>1963.1</v>
      </c>
      <c r="C67" s="5">
        <v>2071.5</v>
      </c>
      <c r="D67" s="5">
        <v>2168.8000000000002</v>
      </c>
      <c r="E67" s="5">
        <v>2272.3000000000002</v>
      </c>
      <c r="F67" s="5">
        <v>2339</v>
      </c>
      <c r="G67" s="5">
        <v>2369.4</v>
      </c>
      <c r="H67" s="5">
        <v>2407</v>
      </c>
      <c r="I67" s="5">
        <v>2515</v>
      </c>
      <c r="J67" s="5">
        <v>2649</v>
      </c>
      <c r="K67" s="5">
        <v>2776.9</v>
      </c>
      <c r="L67" s="5">
        <v>2945.6</v>
      </c>
      <c r="M67" s="5">
        <v>3133</v>
      </c>
      <c r="N67" s="5">
        <v>3088.4</v>
      </c>
      <c r="O67" s="5">
        <v>3137</v>
      </c>
      <c r="P67" s="5">
        <v>3263.3</v>
      </c>
      <c r="Q67" s="5">
        <v>3355.4</v>
      </c>
      <c r="R67" s="5">
        <v>3491.4</v>
      </c>
      <c r="S67" s="5">
        <v>3590.2</v>
      </c>
      <c r="T67" s="5">
        <v>3643.4</v>
      </c>
      <c r="U67" s="5">
        <v>3724.7</v>
      </c>
      <c r="V67" s="5">
        <v>3866.3</v>
      </c>
      <c r="W67" s="5">
        <v>4047.3</v>
      </c>
      <c r="X67" s="5">
        <v>4185.3999999999996</v>
      </c>
      <c r="Y67" s="5">
        <v>4324.3999999999996</v>
      </c>
    </row>
    <row r="68" spans="1:25" s="11" customFormat="1" x14ac:dyDescent="0.35">
      <c r="A68" s="10" t="s">
        <v>67</v>
      </c>
      <c r="B68" s="12">
        <f>B65/(B66+B67)</f>
        <v>0.12125708098573734</v>
      </c>
      <c r="C68" s="12">
        <f t="shared" ref="C68:Y68" si="24">C65/(C66+C67)</f>
        <v>0.11084877963885287</v>
      </c>
      <c r="D68" s="12">
        <f t="shared" si="24"/>
        <v>0.10847703664138195</v>
      </c>
      <c r="E68" s="12">
        <f t="shared" si="24"/>
        <v>0.10166874928068922</v>
      </c>
      <c r="F68" s="12">
        <f t="shared" si="24"/>
        <v>8.4241960464488466E-2</v>
      </c>
      <c r="G68" s="12">
        <f t="shared" si="24"/>
        <v>9.1235935115383845E-2</v>
      </c>
      <c r="H68" s="12">
        <f t="shared" si="24"/>
        <v>0.10545625890999501</v>
      </c>
      <c r="I68" s="12">
        <f t="shared" si="24"/>
        <v>0.11542987621430534</v>
      </c>
      <c r="J68" s="12">
        <f t="shared" si="24"/>
        <v>0.12346224191701188</v>
      </c>
      <c r="K68" s="12">
        <f t="shared" si="24"/>
        <v>0.13292430383704998</v>
      </c>
      <c r="L68" s="12">
        <f t="shared" si="24"/>
        <v>0.12951736757802246</v>
      </c>
      <c r="M68" s="12">
        <f t="shared" si="24"/>
        <v>0.11106404017221762</v>
      </c>
      <c r="N68" s="12">
        <f t="shared" si="24"/>
        <v>0.10840806418253091</v>
      </c>
      <c r="O68" s="12">
        <f t="shared" si="24"/>
        <v>0.12626651517973944</v>
      </c>
      <c r="P68" s="12">
        <f t="shared" si="24"/>
        <v>0.12703361432309526</v>
      </c>
      <c r="Q68" s="12">
        <f t="shared" si="24"/>
        <v>0.12613440453818942</v>
      </c>
      <c r="R68" s="12">
        <f t="shared" si="24"/>
        <v>0.12824318577296046</v>
      </c>
      <c r="S68" s="12">
        <f t="shared" si="24"/>
        <v>0.12463546664141573</v>
      </c>
      <c r="T68" s="12">
        <f t="shared" si="24"/>
        <v>0.12845818792446043</v>
      </c>
      <c r="U68" s="12">
        <f t="shared" si="24"/>
        <v>0.11829442564813945</v>
      </c>
      <c r="V68" s="12">
        <f t="shared" si="24"/>
        <v>0.12081763279277762</v>
      </c>
      <c r="W68" s="12">
        <f t="shared" si="24"/>
        <v>0.12744094446750223</v>
      </c>
      <c r="X68" s="12">
        <f t="shared" si="24"/>
        <v>0.12178346388871325</v>
      </c>
      <c r="Y68" s="12">
        <f t="shared" si="24"/>
        <v>0.11198229687493363</v>
      </c>
    </row>
    <row r="69" spans="1:25" s="5" customFormat="1" x14ac:dyDescent="0.35">
      <c r="A69" s="7" t="s">
        <v>69</v>
      </c>
      <c r="B69" s="21"/>
      <c r="C69" s="14">
        <v>185.773</v>
      </c>
      <c r="D69" s="14">
        <v>184.68799999999999</v>
      </c>
      <c r="E69" s="14">
        <v>185.553</v>
      </c>
      <c r="F69" s="14">
        <v>72.361000000000004</v>
      </c>
      <c r="G69" s="14">
        <v>74.941000000000003</v>
      </c>
      <c r="H69" s="14">
        <v>131.411</v>
      </c>
      <c r="I69" s="14">
        <v>207.94900000000001</v>
      </c>
      <c r="J69" s="14">
        <v>300.02100000000002</v>
      </c>
      <c r="K69" s="14">
        <v>369.70299999999997</v>
      </c>
      <c r="L69" s="14">
        <v>338.524</v>
      </c>
      <c r="M69" s="14">
        <v>258.74799999999999</v>
      </c>
      <c r="N69" s="14">
        <v>159.22300000000001</v>
      </c>
      <c r="O69" s="14">
        <v>299.25400000000002</v>
      </c>
      <c r="P69" s="14">
        <v>326.50900000000001</v>
      </c>
      <c r="Q69" s="14">
        <v>403.15300000000002</v>
      </c>
      <c r="R69" s="14">
        <v>438.31</v>
      </c>
      <c r="S69" s="14">
        <v>457.62099999999998</v>
      </c>
      <c r="T69" s="14">
        <v>393.03300000000002</v>
      </c>
      <c r="U69" s="14">
        <v>335.58300000000003</v>
      </c>
      <c r="V69" s="14">
        <v>342.62700000000001</v>
      </c>
      <c r="W69" s="14">
        <v>371.13200000000001</v>
      </c>
      <c r="X69" s="14">
        <v>349.923</v>
      </c>
      <c r="Y69" s="14">
        <v>332.42700000000002</v>
      </c>
    </row>
    <row r="70" spans="1:25" s="24" customFormat="1" x14ac:dyDescent="0.35">
      <c r="A70" s="22" t="s">
        <v>71</v>
      </c>
      <c r="B70" s="23"/>
      <c r="C70" s="23">
        <f>C69/(C66+C67)</f>
        <v>6.4634997927961749E-2</v>
      </c>
      <c r="D70" s="23">
        <f t="shared" ref="D70:Y70" si="25">D69/(D66+D67)</f>
        <v>6.1417556539618466E-2</v>
      </c>
      <c r="E70" s="23">
        <f t="shared" si="25"/>
        <v>5.8952941985249155E-2</v>
      </c>
      <c r="F70" s="23">
        <f t="shared" si="25"/>
        <v>2.2754134009596305E-2</v>
      </c>
      <c r="G70" s="23">
        <f t="shared" si="25"/>
        <v>2.3391420504556903E-2</v>
      </c>
      <c r="H70" s="23">
        <f t="shared" si="25"/>
        <v>4.023842171783204E-2</v>
      </c>
      <c r="I70" s="23">
        <f t="shared" si="25"/>
        <v>6.0953599108401674E-2</v>
      </c>
      <c r="J70" s="23">
        <f t="shared" si="25"/>
        <v>8.3765864500641843E-2</v>
      </c>
      <c r="K70" s="23">
        <f t="shared" si="25"/>
        <v>9.8363718777960144E-2</v>
      </c>
      <c r="L70" s="23">
        <f t="shared" si="25"/>
        <v>8.5634252621059517E-2</v>
      </c>
      <c r="M70" s="23">
        <f t="shared" si="25"/>
        <v>6.2786974582654489E-2</v>
      </c>
      <c r="N70" s="23">
        <f t="shared" si="25"/>
        <v>3.9462865119650484E-2</v>
      </c>
      <c r="O70" s="23">
        <f t="shared" si="25"/>
        <v>7.2636985262586981E-2</v>
      </c>
      <c r="P70" s="23">
        <f t="shared" si="25"/>
        <v>7.6301726230720235E-2</v>
      </c>
      <c r="Q70" s="23">
        <f t="shared" si="25"/>
        <v>9.1508842168048735E-2</v>
      </c>
      <c r="R70" s="23">
        <f t="shared" si="25"/>
        <v>9.5840188842534188E-2</v>
      </c>
      <c r="S70" s="23">
        <f t="shared" si="25"/>
        <v>9.7214601806564341E-2</v>
      </c>
      <c r="T70" s="23">
        <f t="shared" si="25"/>
        <v>8.168307227716301E-2</v>
      </c>
      <c r="U70" s="23">
        <f t="shared" si="25"/>
        <v>6.8669085352498854E-2</v>
      </c>
      <c r="V70" s="23">
        <f t="shared" si="25"/>
        <v>6.7441158473266566E-2</v>
      </c>
      <c r="W70" s="23">
        <f t="shared" si="25"/>
        <v>6.962669306950249E-2</v>
      </c>
      <c r="X70" s="23">
        <f t="shared" si="25"/>
        <v>6.3632723658847562E-2</v>
      </c>
      <c r="Y70" s="23">
        <f t="shared" si="25"/>
        <v>5.9447363467332433E-2</v>
      </c>
    </row>
    <row r="71" spans="1:25" s="32" customFormat="1" x14ac:dyDescent="0.35">
      <c r="A71" s="30" t="s">
        <v>86</v>
      </c>
      <c r="B71" s="31">
        <f>B66/B67</f>
        <v>0.39178420517861273</v>
      </c>
      <c r="C71" s="31">
        <f t="shared" ref="C71:X71" si="26">C66/C67</f>
        <v>0.38749017850808704</v>
      </c>
      <c r="D71" s="31">
        <f t="shared" si="26"/>
        <v>0.38652159932636893</v>
      </c>
      <c r="E71" s="31">
        <f t="shared" si="26"/>
        <v>0.38515007191220807</v>
      </c>
      <c r="F71" s="31">
        <f t="shared" si="26"/>
        <v>0.35960898723492346</v>
      </c>
      <c r="G71" s="31">
        <f t="shared" si="26"/>
        <v>0.35214885135694596</v>
      </c>
      <c r="H71" s="31">
        <f t="shared" si="26"/>
        <v>0.35679642923634786</v>
      </c>
      <c r="I71" s="31">
        <f t="shared" si="26"/>
        <v>0.35649904542826827</v>
      </c>
      <c r="J71" s="31">
        <f t="shared" si="26"/>
        <v>0.35208072310480126</v>
      </c>
      <c r="K71" s="31">
        <f t="shared" si="26"/>
        <v>0.35349854968531863</v>
      </c>
      <c r="L71" s="31">
        <f t="shared" si="26"/>
        <v>0.34204840718131518</v>
      </c>
      <c r="M71" s="31">
        <f t="shared" si="26"/>
        <v>0.31536732635475295</v>
      </c>
      <c r="N71" s="31">
        <f t="shared" si="26"/>
        <v>0.3064224820959921</v>
      </c>
      <c r="O71" s="31">
        <f t="shared" si="26"/>
        <v>0.3133111595410113</v>
      </c>
      <c r="P71" s="31">
        <f t="shared" si="26"/>
        <v>0.31130522719013315</v>
      </c>
      <c r="Q71" s="31">
        <f t="shared" si="26"/>
        <v>0.31299337658634102</v>
      </c>
      <c r="R71" s="31">
        <f t="shared" si="26"/>
        <v>0.30988784090810489</v>
      </c>
      <c r="S71" s="31">
        <f t="shared" si="26"/>
        <v>0.31116033206329069</v>
      </c>
      <c r="T71" s="31">
        <f t="shared" si="26"/>
        <v>0.32065718412706684</v>
      </c>
      <c r="U71" s="31">
        <f t="shared" si="26"/>
        <v>0.31204095142478128</v>
      </c>
      <c r="V71" s="31">
        <f t="shared" si="26"/>
        <v>0.31401708616531665</v>
      </c>
      <c r="W71" s="31">
        <f t="shared" si="26"/>
        <v>0.31700443125837829</v>
      </c>
      <c r="X71" s="31">
        <f t="shared" si="26"/>
        <v>0.31387789621951129</v>
      </c>
      <c r="Y71" s="31"/>
    </row>
    <row r="72" spans="1:25" x14ac:dyDescent="0.35">
      <c r="A72" s="1" t="s">
        <v>12</v>
      </c>
      <c r="B72" s="2">
        <v>789</v>
      </c>
      <c r="C72" s="2">
        <v>834.4</v>
      </c>
      <c r="D72" s="2">
        <v>870.2</v>
      </c>
      <c r="E72" s="2">
        <v>918</v>
      </c>
      <c r="F72" s="2">
        <v>881.9</v>
      </c>
      <c r="G72" s="2">
        <v>846.5</v>
      </c>
      <c r="H72" s="2">
        <v>847</v>
      </c>
      <c r="I72" s="2">
        <v>873.7</v>
      </c>
      <c r="J72" s="2">
        <v>895.5</v>
      </c>
      <c r="K72" s="2">
        <v>924</v>
      </c>
      <c r="L72" s="2">
        <v>943.6</v>
      </c>
      <c r="M72" s="2">
        <v>931.9</v>
      </c>
      <c r="N72" s="2">
        <v>835.2</v>
      </c>
      <c r="O72" s="2">
        <v>847.2</v>
      </c>
      <c r="P72" s="2">
        <v>882.4</v>
      </c>
      <c r="Q72" s="2">
        <v>917</v>
      </c>
      <c r="R72" s="2">
        <v>931.8</v>
      </c>
      <c r="S72" s="2">
        <v>973</v>
      </c>
      <c r="T72" s="2">
        <v>1006.4</v>
      </c>
      <c r="U72" s="2">
        <v>1013.1</v>
      </c>
      <c r="V72" s="2">
        <v>1053.3</v>
      </c>
      <c r="W72" s="2">
        <v>1101.2</v>
      </c>
      <c r="X72" s="2">
        <v>1128.5</v>
      </c>
      <c r="Y72" s="2">
        <v>1124.0999999999999</v>
      </c>
    </row>
    <row r="73" spans="1:25" x14ac:dyDescent="0.35">
      <c r="A73" s="1" t="s">
        <v>13</v>
      </c>
      <c r="B73" s="2">
        <v>41.1</v>
      </c>
      <c r="C73" s="2">
        <v>42.4</v>
      </c>
      <c r="D73" s="2">
        <v>43.8</v>
      </c>
      <c r="E73" s="2">
        <v>46.9</v>
      </c>
      <c r="F73" s="2">
        <v>49.1</v>
      </c>
      <c r="G73" s="2">
        <v>51.5</v>
      </c>
      <c r="H73" s="2">
        <v>53.5</v>
      </c>
      <c r="I73" s="2">
        <v>56.1</v>
      </c>
      <c r="J73" s="2">
        <v>59.3</v>
      </c>
      <c r="K73" s="2">
        <v>61.3</v>
      </c>
      <c r="L73" s="2">
        <v>63.9</v>
      </c>
      <c r="M73" s="2">
        <v>65</v>
      </c>
      <c r="N73" s="2">
        <v>74.8</v>
      </c>
      <c r="O73" s="2">
        <v>75.7</v>
      </c>
      <c r="P73" s="2">
        <v>78.3</v>
      </c>
      <c r="Q73" s="2">
        <v>78.599999999999994</v>
      </c>
      <c r="R73" s="2">
        <v>83.8</v>
      </c>
      <c r="S73" s="2">
        <v>83.8</v>
      </c>
      <c r="T73" s="2">
        <v>85</v>
      </c>
      <c r="U73" s="2">
        <v>84.5</v>
      </c>
      <c r="V73" s="2">
        <v>88.3</v>
      </c>
      <c r="W73" s="2">
        <v>89.9</v>
      </c>
      <c r="X73" s="2">
        <v>92.6</v>
      </c>
      <c r="Y73" s="2">
        <v>25.1</v>
      </c>
    </row>
    <row r="74" spans="1:25" x14ac:dyDescent="0.35">
      <c r="A74" s="1" t="s">
        <v>14</v>
      </c>
      <c r="B74" s="2">
        <v>552.79999999999995</v>
      </c>
      <c r="C74" s="2">
        <v>553.70000000000005</v>
      </c>
      <c r="D74" s="2">
        <v>575.6</v>
      </c>
      <c r="E74" s="2">
        <v>584.9</v>
      </c>
      <c r="F74" s="2">
        <v>542.6</v>
      </c>
      <c r="G74" s="2">
        <v>570.29999999999995</v>
      </c>
      <c r="H74" s="2">
        <v>623.5</v>
      </c>
      <c r="I74" s="2">
        <v>678.1</v>
      </c>
      <c r="J74" s="2">
        <v>737.7</v>
      </c>
      <c r="K74" s="2">
        <v>808.3</v>
      </c>
      <c r="L74" s="2">
        <v>838.2</v>
      </c>
      <c r="M74" s="2">
        <v>805.2</v>
      </c>
      <c r="N74" s="2">
        <v>790.9</v>
      </c>
      <c r="O74" s="2">
        <v>876.9</v>
      </c>
      <c r="P74" s="2">
        <v>912.9</v>
      </c>
      <c r="Q74" s="2">
        <v>939.1</v>
      </c>
      <c r="R74" s="2">
        <v>981.7</v>
      </c>
      <c r="S74" s="2">
        <v>996.7</v>
      </c>
      <c r="T74" s="2">
        <v>1039.5999999999999</v>
      </c>
      <c r="U74" s="2">
        <v>1005.2</v>
      </c>
      <c r="V74" s="2">
        <v>1057.5999999999999</v>
      </c>
      <c r="W74" s="2">
        <v>1143</v>
      </c>
      <c r="X74" s="2">
        <v>1149.8</v>
      </c>
      <c r="Y74" s="2">
        <v>1122.8</v>
      </c>
    </row>
    <row r="75" spans="1:25" x14ac:dyDescent="0.35">
      <c r="A75" s="1" t="s">
        <v>15</v>
      </c>
      <c r="B75" s="2">
        <v>2515.1</v>
      </c>
      <c r="C75" s="2">
        <v>2531.9</v>
      </c>
      <c r="D75" s="2">
        <v>2590.1999999999998</v>
      </c>
      <c r="E75" s="2">
        <v>2740.4</v>
      </c>
      <c r="F75" s="2">
        <v>2572.6999999999998</v>
      </c>
      <c r="G75" s="2">
        <v>2502.1999999999998</v>
      </c>
      <c r="H75" s="2">
        <v>2525</v>
      </c>
      <c r="I75" s="2">
        <v>2752.7</v>
      </c>
      <c r="J75" s="2">
        <v>3110.7</v>
      </c>
      <c r="K75" s="2">
        <v>3299.1</v>
      </c>
      <c r="L75" s="2">
        <v>3557.6</v>
      </c>
      <c r="M75" s="2">
        <v>3690.9</v>
      </c>
      <c r="N75" s="2">
        <v>2809.7</v>
      </c>
      <c r="O75" s="2">
        <v>3219.1</v>
      </c>
      <c r="P75" s="2">
        <v>3721</v>
      </c>
      <c r="Q75" s="2">
        <v>3838</v>
      </c>
      <c r="R75" s="2">
        <v>3942.9</v>
      </c>
      <c r="S75" s="2">
        <v>3972.5</v>
      </c>
      <c r="T75" s="2">
        <v>3572.5</v>
      </c>
      <c r="U75" s="2">
        <v>3440.2</v>
      </c>
      <c r="V75" s="2">
        <v>3569.2</v>
      </c>
      <c r="W75" s="2">
        <v>3741.6</v>
      </c>
      <c r="X75" s="2">
        <v>3581.6</v>
      </c>
      <c r="Y75" s="2">
        <v>3266.3</v>
      </c>
    </row>
    <row r="76" spans="1:25" x14ac:dyDescent="0.35">
      <c r="A76" s="1" t="s">
        <v>16</v>
      </c>
      <c r="B76" s="2">
        <v>59.7</v>
      </c>
      <c r="C76" s="2">
        <v>57.3</v>
      </c>
      <c r="D76" s="2">
        <v>81.599999999999994</v>
      </c>
      <c r="E76" s="2">
        <v>105.7</v>
      </c>
      <c r="F76" s="2">
        <v>131.69999999999999</v>
      </c>
      <c r="G76" s="2">
        <v>82.7</v>
      </c>
      <c r="H76" s="2">
        <v>78.099999999999994</v>
      </c>
      <c r="I76" s="2">
        <v>86.7</v>
      </c>
      <c r="J76" s="2">
        <v>120.2</v>
      </c>
      <c r="K76" s="2">
        <v>105.6</v>
      </c>
      <c r="L76" s="2">
        <v>122.1</v>
      </c>
      <c r="M76" s="2">
        <v>146.19999999999999</v>
      </c>
      <c r="N76" s="2">
        <v>94.3</v>
      </c>
      <c r="O76" s="2">
        <v>97</v>
      </c>
      <c r="P76" s="2">
        <v>114.4</v>
      </c>
      <c r="Q76" s="2">
        <v>109.1</v>
      </c>
      <c r="R76" s="2">
        <v>116.8</v>
      </c>
      <c r="S76" s="2">
        <v>112.9</v>
      </c>
      <c r="T76" s="2">
        <v>88.7</v>
      </c>
      <c r="U76" s="2">
        <v>87.9</v>
      </c>
      <c r="V76" s="2">
        <v>86.6</v>
      </c>
      <c r="W76" s="2">
        <v>82.4</v>
      </c>
      <c r="X76" s="2">
        <v>73.2</v>
      </c>
      <c r="Y76" s="2">
        <v>59.9</v>
      </c>
    </row>
    <row r="77" spans="1:25" x14ac:dyDescent="0.35">
      <c r="A77" s="1" t="s">
        <v>17</v>
      </c>
      <c r="B77" s="2">
        <v>2031.8</v>
      </c>
      <c r="C77" s="2">
        <v>2020.4</v>
      </c>
      <c r="D77" s="2">
        <v>2040.8</v>
      </c>
      <c r="E77" s="2">
        <v>2156.9</v>
      </c>
      <c r="F77" s="2">
        <v>1946.7</v>
      </c>
      <c r="G77" s="2">
        <v>1950.5</v>
      </c>
      <c r="H77" s="2">
        <v>1965.8</v>
      </c>
      <c r="I77" s="2">
        <v>2233.6</v>
      </c>
      <c r="J77" s="2">
        <v>2513.6999999999998</v>
      </c>
      <c r="K77" s="2">
        <v>2673.1</v>
      </c>
      <c r="L77" s="2">
        <v>2891.7</v>
      </c>
      <c r="M77" s="2">
        <v>3078.2</v>
      </c>
      <c r="N77" s="2">
        <v>2247.6999999999998</v>
      </c>
      <c r="O77" s="2">
        <v>2638.7</v>
      </c>
      <c r="P77" s="2">
        <v>3130.9</v>
      </c>
      <c r="Q77" s="2">
        <v>3230.4</v>
      </c>
      <c r="R77" s="2">
        <v>3313.3</v>
      </c>
      <c r="S77" s="2">
        <v>3339.3</v>
      </c>
      <c r="T77" s="2">
        <v>2982.3</v>
      </c>
      <c r="U77" s="2">
        <v>2830.2</v>
      </c>
      <c r="V77" s="2">
        <v>2898.1</v>
      </c>
      <c r="W77" s="2">
        <v>3060.7</v>
      </c>
      <c r="X77" s="2">
        <v>2901.3</v>
      </c>
      <c r="Y77" s="2">
        <v>2654.4</v>
      </c>
    </row>
    <row r="78" spans="1:25" x14ac:dyDescent="0.35">
      <c r="A78" s="1" t="s">
        <v>18</v>
      </c>
      <c r="B78" s="2">
        <v>423.6</v>
      </c>
      <c r="C78" s="2">
        <v>454.2</v>
      </c>
      <c r="D78" s="2">
        <v>467.8</v>
      </c>
      <c r="E78" s="2">
        <v>477.7</v>
      </c>
      <c r="F78" s="2">
        <v>494.3</v>
      </c>
      <c r="G78" s="2">
        <v>469</v>
      </c>
      <c r="H78" s="2">
        <v>481.1</v>
      </c>
      <c r="I78" s="2">
        <v>432.4</v>
      </c>
      <c r="J78" s="2">
        <v>476.8</v>
      </c>
      <c r="K78" s="2">
        <v>520.4</v>
      </c>
      <c r="L78" s="2">
        <v>543.79999999999995</v>
      </c>
      <c r="M78" s="2">
        <v>466.5</v>
      </c>
      <c r="N78" s="2">
        <v>467.7</v>
      </c>
      <c r="O78" s="2">
        <v>483.4</v>
      </c>
      <c r="P78" s="2">
        <v>475.7</v>
      </c>
      <c r="Q78" s="2">
        <v>498.5</v>
      </c>
      <c r="R78" s="2">
        <v>512.79999999999995</v>
      </c>
      <c r="S78" s="2">
        <v>520.29999999999995</v>
      </c>
      <c r="T78" s="2">
        <v>501.5</v>
      </c>
      <c r="U78" s="2">
        <v>522</v>
      </c>
      <c r="V78" s="2">
        <v>584.5</v>
      </c>
      <c r="W78" s="2">
        <v>598.5</v>
      </c>
      <c r="X78" s="2">
        <v>607.1</v>
      </c>
      <c r="Y78" s="2">
        <v>551.9</v>
      </c>
    </row>
    <row r="79" spans="1:25" x14ac:dyDescent="0.35">
      <c r="A79" s="1" t="s">
        <v>21</v>
      </c>
      <c r="B79" s="2">
        <v>2189.8000000000002</v>
      </c>
      <c r="C79" s="2">
        <v>2278.8000000000002</v>
      </c>
      <c r="D79" s="2">
        <v>2356.1</v>
      </c>
      <c r="E79" s="2">
        <v>2435</v>
      </c>
      <c r="F79" s="2">
        <v>2240.1999999999998</v>
      </c>
      <c r="G79" s="2">
        <v>2164.3000000000002</v>
      </c>
      <c r="H79" s="2">
        <v>2174.1</v>
      </c>
      <c r="I79" s="2">
        <v>2313.8000000000002</v>
      </c>
      <c r="J79" s="2">
        <v>2494.9</v>
      </c>
      <c r="K79" s="2">
        <v>2638.8</v>
      </c>
      <c r="L79" s="2">
        <v>2769.5</v>
      </c>
      <c r="M79" s="2">
        <v>2686.3</v>
      </c>
      <c r="N79" s="2">
        <v>2151.6</v>
      </c>
      <c r="O79" s="2">
        <v>2382.1999999999998</v>
      </c>
      <c r="P79" s="2">
        <v>2600.8000000000002</v>
      </c>
      <c r="Q79" s="2">
        <v>2701</v>
      </c>
      <c r="R79" s="2">
        <v>2790.4</v>
      </c>
      <c r="S79" s="2">
        <v>2906.6</v>
      </c>
      <c r="T79" s="2">
        <v>2900.1</v>
      </c>
      <c r="U79" s="2">
        <v>2821.4</v>
      </c>
      <c r="V79" s="2">
        <v>2920.3</v>
      </c>
      <c r="W79" s="2">
        <v>3062.4</v>
      </c>
      <c r="X79" s="2">
        <v>3041.8</v>
      </c>
      <c r="Y79" s="2">
        <v>2838.3</v>
      </c>
    </row>
    <row r="80" spans="1:25" x14ac:dyDescent="0.35">
      <c r="A80" s="1" t="s">
        <v>22</v>
      </c>
      <c r="B80" s="2">
        <v>823.8</v>
      </c>
      <c r="C80" s="2">
        <v>850.7</v>
      </c>
      <c r="D80" s="2">
        <v>875.2</v>
      </c>
      <c r="E80" s="2">
        <v>924.6</v>
      </c>
      <c r="F80" s="2">
        <v>833.3</v>
      </c>
      <c r="G80" s="2">
        <v>832.8</v>
      </c>
      <c r="H80" s="2">
        <v>863.1</v>
      </c>
      <c r="I80" s="2">
        <v>905</v>
      </c>
      <c r="J80" s="2">
        <v>956.3</v>
      </c>
      <c r="K80" s="2">
        <v>1004.2</v>
      </c>
      <c r="L80" s="2">
        <v>1031</v>
      </c>
      <c r="M80" s="2">
        <v>1000.2</v>
      </c>
      <c r="N80" s="2">
        <v>880.4</v>
      </c>
      <c r="O80" s="2">
        <v>965.5</v>
      </c>
      <c r="P80" s="2">
        <v>1017.9</v>
      </c>
      <c r="Q80" s="2">
        <v>1065.2</v>
      </c>
      <c r="R80" s="2">
        <v>1104.5</v>
      </c>
      <c r="S80" s="2">
        <v>1135.5999999999999</v>
      </c>
      <c r="T80" s="2">
        <v>1184.4000000000001</v>
      </c>
      <c r="U80" s="2">
        <v>1187.8</v>
      </c>
      <c r="V80" s="2">
        <v>1235.4000000000001</v>
      </c>
      <c r="W80" s="2">
        <v>1298.9000000000001</v>
      </c>
      <c r="X80" s="2">
        <v>1327.9</v>
      </c>
      <c r="Y80" s="2">
        <v>1268.8</v>
      </c>
    </row>
    <row r="81" spans="1:25" s="5" customFormat="1" x14ac:dyDescent="0.35">
      <c r="A81" s="7" t="s">
        <v>2</v>
      </c>
      <c r="B81" s="8">
        <f>B79/B80+(B79-B80)/B80</f>
        <v>4.3163389172129163</v>
      </c>
      <c r="C81" s="8">
        <f t="shared" ref="C81:Y81" si="27">C79/C80+(C79-C80)/C80</f>
        <v>4.3574703185611847</v>
      </c>
      <c r="D81" s="8">
        <f t="shared" si="27"/>
        <v>4.3841407678244968</v>
      </c>
      <c r="E81" s="8">
        <f t="shared" si="27"/>
        <v>4.2671425481289207</v>
      </c>
      <c r="F81" s="8">
        <f t="shared" si="27"/>
        <v>4.3766950678027117</v>
      </c>
      <c r="G81" s="8">
        <f t="shared" si="27"/>
        <v>4.1976464937560047</v>
      </c>
      <c r="H81" s="8">
        <f t="shared" si="27"/>
        <v>4.0378866875217234</v>
      </c>
      <c r="I81" s="8">
        <f t="shared" si="27"/>
        <v>4.1133701657458568</v>
      </c>
      <c r="J81" s="8">
        <f t="shared" si="27"/>
        <v>4.2178186761476528</v>
      </c>
      <c r="K81" s="8">
        <f t="shared" si="27"/>
        <v>4.2555267874925313</v>
      </c>
      <c r="L81" s="8">
        <f t="shared" si="27"/>
        <v>4.3724539282250241</v>
      </c>
      <c r="M81" s="8">
        <f t="shared" si="27"/>
        <v>4.3715256948610275</v>
      </c>
      <c r="N81" s="8">
        <f t="shared" si="27"/>
        <v>3.887778282598819</v>
      </c>
      <c r="O81" s="8">
        <f t="shared" si="27"/>
        <v>3.9346452615225269</v>
      </c>
      <c r="P81" s="8">
        <f t="shared" si="27"/>
        <v>4.1101286963355932</v>
      </c>
      <c r="Q81" s="8">
        <f t="shared" si="27"/>
        <v>4.0713481036425083</v>
      </c>
      <c r="R81" s="8">
        <f t="shared" si="27"/>
        <v>4.0527840651878684</v>
      </c>
      <c r="S81" s="8">
        <f t="shared" si="27"/>
        <v>4.1190560056357874</v>
      </c>
      <c r="T81" s="8">
        <f t="shared" si="27"/>
        <v>3.8971631205673756</v>
      </c>
      <c r="U81" s="8">
        <f t="shared" si="27"/>
        <v>3.7506314194308805</v>
      </c>
      <c r="V81" s="8">
        <f t="shared" si="27"/>
        <v>3.727699530516432</v>
      </c>
      <c r="W81" s="8">
        <f t="shared" si="27"/>
        <v>3.7153745476942026</v>
      </c>
      <c r="X81" s="8">
        <f t="shared" si="27"/>
        <v>3.5813690789969126</v>
      </c>
      <c r="Y81" s="8">
        <f t="shared" si="27"/>
        <v>3.4739911727616652</v>
      </c>
    </row>
    <row r="82" spans="1:25" x14ac:dyDescent="0.35">
      <c r="A82" s="7" t="s">
        <v>63</v>
      </c>
      <c r="B82" s="5">
        <v>135.69999999999999</v>
      </c>
      <c r="C82" s="5">
        <v>145.80000000000001</v>
      </c>
      <c r="D82" s="5">
        <v>155.80000000000001</v>
      </c>
      <c r="E82" s="5">
        <v>166.9</v>
      </c>
      <c r="F82" s="5">
        <v>174.3</v>
      </c>
      <c r="G82" s="5">
        <v>176.1</v>
      </c>
      <c r="H82" s="5">
        <v>175.3</v>
      </c>
      <c r="I82" s="5">
        <v>177.2</v>
      </c>
      <c r="J82" s="5">
        <v>183.4</v>
      </c>
      <c r="K82" s="5">
        <v>191.1</v>
      </c>
      <c r="L82" s="5">
        <v>201.2</v>
      </c>
      <c r="M82" s="5">
        <v>213.8</v>
      </c>
      <c r="N82" s="5">
        <v>215.8</v>
      </c>
      <c r="O82" s="5">
        <v>215.8</v>
      </c>
      <c r="P82" s="5">
        <v>222.8</v>
      </c>
      <c r="Q82" s="5">
        <v>231.2</v>
      </c>
      <c r="R82" s="5">
        <v>237.6</v>
      </c>
      <c r="S82" s="5">
        <v>245.9</v>
      </c>
      <c r="T82" s="5">
        <v>252</v>
      </c>
      <c r="U82" s="5">
        <v>254.3</v>
      </c>
      <c r="V82" s="5">
        <v>264.2</v>
      </c>
      <c r="W82" s="5">
        <v>276.2</v>
      </c>
      <c r="X82" s="5">
        <v>285</v>
      </c>
      <c r="Y82" s="5">
        <v>292</v>
      </c>
    </row>
    <row r="83" spans="1:25" x14ac:dyDescent="0.35">
      <c r="A83" s="7" t="s">
        <v>64</v>
      </c>
      <c r="B83" s="4">
        <f>B80-B82</f>
        <v>688.09999999999991</v>
      </c>
      <c r="C83" s="4">
        <f t="shared" ref="C83:Y83" si="28">C80-C82</f>
        <v>704.90000000000009</v>
      </c>
      <c r="D83" s="4">
        <f t="shared" si="28"/>
        <v>719.40000000000009</v>
      </c>
      <c r="E83" s="4">
        <f t="shared" si="28"/>
        <v>757.7</v>
      </c>
      <c r="F83" s="4">
        <f t="shared" si="28"/>
        <v>659</v>
      </c>
      <c r="G83" s="4">
        <f t="shared" si="28"/>
        <v>656.69999999999993</v>
      </c>
      <c r="H83" s="4">
        <f t="shared" si="28"/>
        <v>687.8</v>
      </c>
      <c r="I83" s="4">
        <f t="shared" si="28"/>
        <v>727.8</v>
      </c>
      <c r="J83" s="4">
        <f t="shared" si="28"/>
        <v>772.9</v>
      </c>
      <c r="K83" s="4">
        <f t="shared" si="28"/>
        <v>813.1</v>
      </c>
      <c r="L83" s="4">
        <f t="shared" si="28"/>
        <v>829.8</v>
      </c>
      <c r="M83" s="4">
        <f t="shared" si="28"/>
        <v>786.40000000000009</v>
      </c>
      <c r="N83" s="4">
        <f t="shared" si="28"/>
        <v>664.59999999999991</v>
      </c>
      <c r="O83" s="4">
        <f t="shared" si="28"/>
        <v>749.7</v>
      </c>
      <c r="P83" s="4">
        <f t="shared" si="28"/>
        <v>795.09999999999991</v>
      </c>
      <c r="Q83" s="4">
        <f t="shared" si="28"/>
        <v>834</v>
      </c>
      <c r="R83" s="4">
        <f t="shared" si="28"/>
        <v>866.9</v>
      </c>
      <c r="S83" s="4">
        <f t="shared" si="28"/>
        <v>889.69999999999993</v>
      </c>
      <c r="T83" s="4">
        <f t="shared" si="28"/>
        <v>932.40000000000009</v>
      </c>
      <c r="U83" s="4">
        <f t="shared" si="28"/>
        <v>933.5</v>
      </c>
      <c r="V83" s="4">
        <f t="shared" si="28"/>
        <v>971.2</v>
      </c>
      <c r="W83" s="4">
        <f t="shared" si="28"/>
        <v>1022.7</v>
      </c>
      <c r="X83" s="4">
        <f t="shared" si="28"/>
        <v>1042.9000000000001</v>
      </c>
      <c r="Y83" s="4">
        <f t="shared" si="28"/>
        <v>976.8</v>
      </c>
    </row>
    <row r="84" spans="1:25" x14ac:dyDescent="0.35">
      <c r="A84" s="7" t="s">
        <v>65</v>
      </c>
      <c r="B84" s="4">
        <f>B93-B82</f>
        <v>158.10000000000002</v>
      </c>
      <c r="C84" s="4">
        <f t="shared" ref="C84:Y84" si="29">C93-C82</f>
        <v>139</v>
      </c>
      <c r="D84" s="4">
        <f t="shared" si="29"/>
        <v>125.30000000000001</v>
      </c>
      <c r="E84" s="4">
        <f t="shared" si="29"/>
        <v>123.4</v>
      </c>
      <c r="F84" s="4">
        <f t="shared" si="29"/>
        <v>56.799999999999983</v>
      </c>
      <c r="G84" s="4">
        <f t="shared" si="29"/>
        <v>83.799999999999983</v>
      </c>
      <c r="H84" s="4">
        <f t="shared" si="29"/>
        <v>117.59999999999997</v>
      </c>
      <c r="I84" s="4">
        <f t="shared" si="29"/>
        <v>133.10000000000002</v>
      </c>
      <c r="J84" s="4">
        <f t="shared" si="29"/>
        <v>159.99999999999997</v>
      </c>
      <c r="K84" s="4">
        <f t="shared" si="29"/>
        <v>174.70000000000002</v>
      </c>
      <c r="L84" s="4">
        <f t="shared" si="29"/>
        <v>177.40000000000003</v>
      </c>
      <c r="M84" s="4">
        <f t="shared" si="29"/>
        <v>145.39999999999998</v>
      </c>
      <c r="N84" s="4">
        <f t="shared" si="29"/>
        <v>99.599999999999966</v>
      </c>
      <c r="O84" s="4">
        <f t="shared" si="29"/>
        <v>178.5</v>
      </c>
      <c r="P84" s="4">
        <f t="shared" si="29"/>
        <v>191.39999999999998</v>
      </c>
      <c r="Q84" s="4">
        <f t="shared" si="29"/>
        <v>204.5</v>
      </c>
      <c r="R84" s="4">
        <f t="shared" si="29"/>
        <v>226.4</v>
      </c>
      <c r="S84" s="4">
        <f t="shared" si="29"/>
        <v>221.99999999999997</v>
      </c>
      <c r="T84" s="4">
        <f t="shared" si="29"/>
        <v>239.7</v>
      </c>
      <c r="U84" s="4">
        <f t="shared" si="29"/>
        <v>238.59999999999997</v>
      </c>
      <c r="V84" s="4">
        <f t="shared" si="29"/>
        <v>246.3</v>
      </c>
      <c r="W84" s="4">
        <f t="shared" si="29"/>
        <v>259.00000000000006</v>
      </c>
      <c r="X84" s="4">
        <f t="shared" si="29"/>
        <v>261.79999999999995</v>
      </c>
      <c r="Y84" s="4">
        <f t="shared" si="29"/>
        <v>251.5</v>
      </c>
    </row>
    <row r="85" spans="1:25" x14ac:dyDescent="0.35">
      <c r="A85" s="7" t="s">
        <v>66</v>
      </c>
      <c r="B85" s="9">
        <f>(B79-B84)/B81</f>
        <v>470.69983126160076</v>
      </c>
      <c r="C85" s="9">
        <f t="shared" ref="C85:Y85" si="30">(C79-C84)/C81</f>
        <v>491.06473333513185</v>
      </c>
      <c r="D85" s="9">
        <f t="shared" si="30"/>
        <v>508.83402658326816</v>
      </c>
      <c r="E85" s="9">
        <f t="shared" si="30"/>
        <v>541.72082932022101</v>
      </c>
      <c r="F85" s="9">
        <f t="shared" si="30"/>
        <v>498.86957308546511</v>
      </c>
      <c r="G85" s="9">
        <f t="shared" si="30"/>
        <v>495.63487613707866</v>
      </c>
      <c r="H85" s="9">
        <f t="shared" si="30"/>
        <v>509.30106740122244</v>
      </c>
      <c r="I85" s="9">
        <f t="shared" si="30"/>
        <v>530.14922366088217</v>
      </c>
      <c r="J85" s="9">
        <f t="shared" si="30"/>
        <v>553.57998512458164</v>
      </c>
      <c r="K85" s="9">
        <f t="shared" si="30"/>
        <v>579.035245940001</v>
      </c>
      <c r="L85" s="9">
        <f t="shared" si="30"/>
        <v>592.82500000000005</v>
      </c>
      <c r="M85" s="9">
        <f t="shared" si="30"/>
        <v>581.23872015369136</v>
      </c>
      <c r="N85" s="9">
        <f t="shared" si="30"/>
        <v>527.8078765922636</v>
      </c>
      <c r="O85" s="9">
        <f t="shared" si="30"/>
        <v>560.07590355102798</v>
      </c>
      <c r="P85" s="9">
        <f t="shared" si="30"/>
        <v>586.21035447092288</v>
      </c>
      <c r="Q85" s="9">
        <f t="shared" si="30"/>
        <v>613.18755764619073</v>
      </c>
      <c r="R85" s="9">
        <f t="shared" si="30"/>
        <v>632.65152022876032</v>
      </c>
      <c r="S85" s="9">
        <f t="shared" si="30"/>
        <v>651.7512741576877</v>
      </c>
      <c r="T85" s="9">
        <f t="shared" si="30"/>
        <v>682.65040946314843</v>
      </c>
      <c r="U85" s="9">
        <f t="shared" si="30"/>
        <v>688.63071604938273</v>
      </c>
      <c r="V85" s="9">
        <f t="shared" si="30"/>
        <v>717.33249370277076</v>
      </c>
      <c r="W85" s="9">
        <f t="shared" si="30"/>
        <v>754.54034687830256</v>
      </c>
      <c r="X85" s="9">
        <f t="shared" si="30"/>
        <v>776.23946001640138</v>
      </c>
      <c r="Y85" s="9">
        <f t="shared" si="30"/>
        <v>744.61904805118195</v>
      </c>
    </row>
    <row r="86" spans="1:25" x14ac:dyDescent="0.35">
      <c r="A86" s="7" t="s">
        <v>68</v>
      </c>
      <c r="B86" s="5">
        <v>1075.2</v>
      </c>
      <c r="C86" s="5">
        <v>1142.5999999999999</v>
      </c>
      <c r="D86" s="5">
        <v>1200.8</v>
      </c>
      <c r="E86" s="5">
        <v>1265.5999999999999</v>
      </c>
      <c r="F86" s="5">
        <v>1307.4000000000001</v>
      </c>
      <c r="G86" s="5">
        <v>1311.5</v>
      </c>
      <c r="H86" s="5">
        <v>1318.6</v>
      </c>
      <c r="I86" s="5">
        <v>1365.6</v>
      </c>
      <c r="J86" s="5">
        <v>1430.3</v>
      </c>
      <c r="K86" s="5">
        <v>1489.9</v>
      </c>
      <c r="L86" s="5">
        <v>1564.9</v>
      </c>
      <c r="M86" s="5">
        <v>1660.4</v>
      </c>
      <c r="N86" s="5">
        <v>1616.5</v>
      </c>
      <c r="O86" s="5">
        <v>1629.6</v>
      </c>
      <c r="P86" s="5">
        <v>1696.4</v>
      </c>
      <c r="Q86" s="5">
        <v>1741.9</v>
      </c>
      <c r="R86" s="5">
        <v>1807.4</v>
      </c>
      <c r="S86" s="5">
        <v>1850.8</v>
      </c>
      <c r="T86" s="5">
        <v>1867.6</v>
      </c>
      <c r="U86" s="5">
        <v>1893</v>
      </c>
      <c r="V86" s="5">
        <v>1957.1</v>
      </c>
      <c r="W86" s="5">
        <v>2045.2</v>
      </c>
      <c r="X86" s="5">
        <v>2093.6999999999998</v>
      </c>
      <c r="Y86" s="5">
        <v>2131.3000000000002</v>
      </c>
    </row>
    <row r="87" spans="1:25" s="11" customFormat="1" x14ac:dyDescent="0.35">
      <c r="A87" s="7" t="s">
        <v>67</v>
      </c>
      <c r="B87" s="12">
        <f>B84/(B85+B86)</f>
        <v>0.10227053318905885</v>
      </c>
      <c r="C87" s="12">
        <f t="shared" ref="C87:Y87" si="31">C84/(C85+C86)</f>
        <v>8.5084777288563396E-2</v>
      </c>
      <c r="D87" s="12">
        <f t="shared" si="31"/>
        <v>7.3290539408843031E-2</v>
      </c>
      <c r="E87" s="12">
        <f t="shared" si="31"/>
        <v>6.8277860797085962E-2</v>
      </c>
      <c r="F87" s="12">
        <f t="shared" si="31"/>
        <v>3.1446026023111466E-2</v>
      </c>
      <c r="G87" s="12">
        <f t="shared" si="31"/>
        <v>4.6371746296618652E-2</v>
      </c>
      <c r="H87" s="12">
        <f t="shared" si="31"/>
        <v>6.4336085851295632E-2</v>
      </c>
      <c r="I87" s="12">
        <f t="shared" si="31"/>
        <v>7.020970829832153E-2</v>
      </c>
      <c r="J87" s="12">
        <f t="shared" si="31"/>
        <v>8.0650039921619787E-2</v>
      </c>
      <c r="K87" s="12">
        <f t="shared" si="31"/>
        <v>8.4439568779556815E-2</v>
      </c>
      <c r="L87" s="12">
        <f t="shared" si="31"/>
        <v>8.2216223105354022E-2</v>
      </c>
      <c r="M87" s="12">
        <f t="shared" si="31"/>
        <v>6.4863262171894961E-2</v>
      </c>
      <c r="N87" s="12">
        <f t="shared" si="31"/>
        <v>4.6448553907419483E-2</v>
      </c>
      <c r="O87" s="12">
        <f t="shared" si="31"/>
        <v>8.1518913237581911E-2</v>
      </c>
      <c r="P87" s="12">
        <f t="shared" si="31"/>
        <v>8.3851367634912799E-2</v>
      </c>
      <c r="Q87" s="12">
        <f t="shared" si="31"/>
        <v>8.683328963123095E-2</v>
      </c>
      <c r="R87" s="12">
        <f t="shared" si="31"/>
        <v>9.2784926106303886E-2</v>
      </c>
      <c r="S87" s="12">
        <f t="shared" si="31"/>
        <v>8.8709471127508085E-2</v>
      </c>
      <c r="T87" s="12">
        <f t="shared" si="31"/>
        <v>9.3990770126161485E-2</v>
      </c>
      <c r="U87" s="12">
        <f t="shared" si="31"/>
        <v>9.2422203732191704E-2</v>
      </c>
      <c r="V87" s="12">
        <f t="shared" si="31"/>
        <v>9.2094304335569879E-2</v>
      </c>
      <c r="W87" s="12">
        <f t="shared" si="31"/>
        <v>9.2508578621865359E-2</v>
      </c>
      <c r="X87" s="12">
        <f t="shared" si="31"/>
        <v>9.1221436426573196E-2</v>
      </c>
      <c r="Y87" s="12">
        <f t="shared" si="31"/>
        <v>8.7450305727633307E-2</v>
      </c>
    </row>
    <row r="88" spans="1:25" s="5" customFormat="1" x14ac:dyDescent="0.35">
      <c r="A88" s="7" t="s">
        <v>69</v>
      </c>
      <c r="B88" s="21"/>
      <c r="C88" s="14">
        <v>108.874</v>
      </c>
      <c r="D88" s="14">
        <v>96.683999999999997</v>
      </c>
      <c r="E88" s="14">
        <v>86.301000000000002</v>
      </c>
      <c r="F88" s="14">
        <v>-11.49</v>
      </c>
      <c r="G88" s="14">
        <v>3.0000000000000001E-3</v>
      </c>
      <c r="H88" s="14">
        <v>32.817</v>
      </c>
      <c r="I88" s="14">
        <v>66.777000000000001</v>
      </c>
      <c r="J88" s="14">
        <v>118.682</v>
      </c>
      <c r="K88" s="14">
        <v>153.136</v>
      </c>
      <c r="L88" s="14">
        <v>123.363</v>
      </c>
      <c r="M88" s="14">
        <v>78.105999999999995</v>
      </c>
      <c r="N88" s="14">
        <v>29.065000000000001</v>
      </c>
      <c r="O88" s="14">
        <v>132.28100000000001</v>
      </c>
      <c r="P88" s="14">
        <v>145.572</v>
      </c>
      <c r="Q88" s="14">
        <v>205.001</v>
      </c>
      <c r="R88" s="14">
        <v>223.68899999999999</v>
      </c>
      <c r="S88" s="14">
        <v>237.17699999999999</v>
      </c>
      <c r="T88" s="14">
        <v>224.489</v>
      </c>
      <c r="U88" s="14">
        <v>193.88</v>
      </c>
      <c r="V88" s="14">
        <v>190</v>
      </c>
      <c r="W88" s="14">
        <v>194.01300000000001</v>
      </c>
      <c r="X88" s="14">
        <v>179.833</v>
      </c>
      <c r="Y88" s="14">
        <v>195.04300000000001</v>
      </c>
    </row>
    <row r="89" spans="1:25" s="18" customFormat="1" x14ac:dyDescent="0.35">
      <c r="A89" s="16" t="s">
        <v>71</v>
      </c>
      <c r="B89" s="17"/>
      <c r="C89" s="17">
        <f>C88/(C85+C86)</f>
        <v>6.6644029082842088E-2</v>
      </c>
      <c r="D89" s="17">
        <f t="shared" ref="D89:Y89" si="32">D88/(D85+D86)</f>
        <v>5.6552454207538537E-2</v>
      </c>
      <c r="E89" s="17">
        <f t="shared" si="32"/>
        <v>4.7750791447725406E-2</v>
      </c>
      <c r="F89" s="17">
        <f t="shared" si="32"/>
        <v>-6.3611767430554736E-3</v>
      </c>
      <c r="G89" s="17">
        <f t="shared" si="32"/>
        <v>1.6600863829338423E-6</v>
      </c>
      <c r="H89" s="17">
        <f t="shared" si="32"/>
        <v>1.7953378651207223E-2</v>
      </c>
      <c r="I89" s="17">
        <f t="shared" si="32"/>
        <v>3.5224595725296889E-2</v>
      </c>
      <c r="J89" s="17">
        <f t="shared" si="32"/>
        <v>5.9823175237360506E-2</v>
      </c>
      <c r="K89" s="17">
        <f t="shared" si="32"/>
        <v>7.4016816282920492E-2</v>
      </c>
      <c r="L89" s="17">
        <f t="shared" si="32"/>
        <v>5.7172716634418183E-2</v>
      </c>
      <c r="M89" s="17">
        <f t="shared" si="32"/>
        <v>3.4843259664360582E-2</v>
      </c>
      <c r="N89" s="17">
        <f t="shared" si="32"/>
        <v>1.3554490153806704E-2</v>
      </c>
      <c r="O89" s="17">
        <f t="shared" si="32"/>
        <v>6.0411223316417774E-2</v>
      </c>
      <c r="P89" s="17">
        <f t="shared" si="32"/>
        <v>6.3774353653863775E-2</v>
      </c>
      <c r="Q89" s="17">
        <f t="shared" si="32"/>
        <v>8.7046020575510891E-2</v>
      </c>
      <c r="R89" s="17">
        <f t="shared" si="32"/>
        <v>9.167388399201859E-2</v>
      </c>
      <c r="S89" s="17">
        <f t="shared" si="32"/>
        <v>9.4774082133373821E-2</v>
      </c>
      <c r="T89" s="17">
        <f t="shared" si="32"/>
        <v>8.8026257800800436E-2</v>
      </c>
      <c r="U89" s="17">
        <f t="shared" si="32"/>
        <v>7.5099819193618314E-2</v>
      </c>
      <c r="V89" s="17">
        <f t="shared" si="32"/>
        <v>7.1043109312863478E-2</v>
      </c>
      <c r="W89" s="17">
        <f t="shared" si="32"/>
        <v>6.9296783259320316E-2</v>
      </c>
      <c r="X89" s="17">
        <f t="shared" si="32"/>
        <v>6.266090365507998E-2</v>
      </c>
      <c r="Y89" s="17">
        <f t="shared" si="32"/>
        <v>6.7819363737712857E-2</v>
      </c>
    </row>
    <row r="90" spans="1:25" s="32" customFormat="1" x14ac:dyDescent="0.35">
      <c r="A90" s="30" t="s">
        <v>87</v>
      </c>
      <c r="B90" s="31">
        <f>B85/B86</f>
        <v>0.43777886092038759</v>
      </c>
      <c r="C90" s="31">
        <f t="shared" ref="C90:Y90" si="33">C85/C86</f>
        <v>0.42977834179514429</v>
      </c>
      <c r="D90" s="31">
        <f t="shared" si="33"/>
        <v>0.42374585824722533</v>
      </c>
      <c r="E90" s="31">
        <f t="shared" si="33"/>
        <v>0.42803478928588895</v>
      </c>
      <c r="F90" s="31">
        <f t="shared" si="33"/>
        <v>0.38157379003018593</v>
      </c>
      <c r="G90" s="31">
        <f t="shared" si="33"/>
        <v>0.37791450715751329</v>
      </c>
      <c r="H90" s="31">
        <f t="shared" si="33"/>
        <v>0.38624379447991997</v>
      </c>
      <c r="I90" s="31">
        <f t="shared" si="33"/>
        <v>0.38821706477803325</v>
      </c>
      <c r="J90" s="31">
        <f t="shared" si="33"/>
        <v>0.38703767400166517</v>
      </c>
      <c r="K90" s="31">
        <f t="shared" si="33"/>
        <v>0.38864034226458216</v>
      </c>
      <c r="L90" s="31">
        <f t="shared" si="33"/>
        <v>0.37882612307495689</v>
      </c>
      <c r="M90" s="31">
        <f t="shared" si="33"/>
        <v>0.35005945564544166</v>
      </c>
      <c r="N90" s="31">
        <f t="shared" si="33"/>
        <v>0.32651276003233132</v>
      </c>
      <c r="O90" s="31">
        <f t="shared" si="33"/>
        <v>0.34368918970976192</v>
      </c>
      <c r="P90" s="31">
        <f t="shared" si="33"/>
        <v>0.34556139735376257</v>
      </c>
      <c r="Q90" s="31">
        <f t="shared" si="33"/>
        <v>0.3520222502130953</v>
      </c>
      <c r="R90" s="31">
        <f t="shared" si="33"/>
        <v>0.35003403797098609</v>
      </c>
      <c r="S90" s="31">
        <f t="shared" si="33"/>
        <v>0.35214570680661755</v>
      </c>
      <c r="T90" s="31">
        <f t="shared" si="33"/>
        <v>0.36552281509056994</v>
      </c>
      <c r="U90" s="31">
        <f t="shared" si="33"/>
        <v>0.36377745169011239</v>
      </c>
      <c r="V90" s="31">
        <f t="shared" si="33"/>
        <v>0.366528278423571</v>
      </c>
      <c r="W90" s="31">
        <f t="shared" si="33"/>
        <v>0.36893230338270222</v>
      </c>
      <c r="X90" s="31">
        <f t="shared" si="33"/>
        <v>0.37075008836815276</v>
      </c>
      <c r="Y90" s="31">
        <f t="shared" si="33"/>
        <v>0.34937317508149107</v>
      </c>
    </row>
    <row r="91" spans="1:25" x14ac:dyDescent="0.35">
      <c r="A91" s="1" t="s">
        <v>23</v>
      </c>
      <c r="B91" s="2">
        <v>514.6</v>
      </c>
      <c r="C91" s="2">
        <v>549.5</v>
      </c>
      <c r="D91" s="2">
        <v>576.70000000000005</v>
      </c>
      <c r="E91" s="2">
        <v>615.9</v>
      </c>
      <c r="F91" s="2">
        <v>582.79999999999995</v>
      </c>
      <c r="G91" s="2">
        <v>552.6</v>
      </c>
      <c r="H91" s="2">
        <v>549.29999999999995</v>
      </c>
      <c r="I91" s="2">
        <v>572.9</v>
      </c>
      <c r="J91" s="2">
        <v>590</v>
      </c>
      <c r="K91" s="2">
        <v>614.79999999999995</v>
      </c>
      <c r="L91" s="2">
        <v>627.4</v>
      </c>
      <c r="M91" s="2">
        <v>615.5</v>
      </c>
      <c r="N91" s="2">
        <v>539.20000000000005</v>
      </c>
      <c r="O91" s="2">
        <v>546.20000000000005</v>
      </c>
      <c r="P91" s="2">
        <v>578.70000000000005</v>
      </c>
      <c r="Q91" s="2">
        <v>604.4</v>
      </c>
      <c r="R91" s="2">
        <v>612</v>
      </c>
      <c r="S91" s="2">
        <v>638.6</v>
      </c>
      <c r="T91" s="2">
        <v>662.7</v>
      </c>
      <c r="U91" s="2">
        <v>666</v>
      </c>
      <c r="V91" s="2">
        <v>694.8</v>
      </c>
      <c r="W91" s="2">
        <v>732.3</v>
      </c>
      <c r="X91" s="2">
        <v>747.5</v>
      </c>
      <c r="Y91" s="2">
        <v>735.8</v>
      </c>
    </row>
    <row r="92" spans="1:25" x14ac:dyDescent="0.35">
      <c r="A92" s="1" t="s">
        <v>24</v>
      </c>
      <c r="B92" s="2">
        <v>15.4</v>
      </c>
      <c r="C92" s="2">
        <v>16.399999999999999</v>
      </c>
      <c r="D92" s="2">
        <v>17.399999999999999</v>
      </c>
      <c r="E92" s="2">
        <v>18.5</v>
      </c>
      <c r="F92" s="2">
        <v>19.399999999999999</v>
      </c>
      <c r="G92" s="2">
        <v>20.3</v>
      </c>
      <c r="H92" s="2">
        <v>20.8</v>
      </c>
      <c r="I92" s="2">
        <v>21.8</v>
      </c>
      <c r="J92" s="2">
        <v>22.9</v>
      </c>
      <c r="K92" s="2">
        <v>23.6</v>
      </c>
      <c r="L92" s="2">
        <v>25</v>
      </c>
      <c r="M92" s="2">
        <v>25.5</v>
      </c>
      <c r="N92" s="2">
        <v>25.8</v>
      </c>
      <c r="O92" s="2">
        <v>25</v>
      </c>
      <c r="P92" s="2">
        <v>25</v>
      </c>
      <c r="Q92" s="2">
        <v>25.1</v>
      </c>
      <c r="R92" s="2">
        <v>28.5</v>
      </c>
      <c r="S92" s="2">
        <v>29.1</v>
      </c>
      <c r="T92" s="2">
        <v>30</v>
      </c>
      <c r="U92" s="2">
        <v>28.9</v>
      </c>
      <c r="V92" s="2">
        <v>30.1</v>
      </c>
      <c r="W92" s="2">
        <v>31.4</v>
      </c>
      <c r="X92" s="2">
        <v>33.6</v>
      </c>
      <c r="Y92" s="2">
        <v>-10.4</v>
      </c>
    </row>
    <row r="93" spans="1:25" x14ac:dyDescent="0.35">
      <c r="A93" s="1" t="s">
        <v>25</v>
      </c>
      <c r="B93" s="2">
        <v>293.8</v>
      </c>
      <c r="C93" s="2">
        <v>284.8</v>
      </c>
      <c r="D93" s="2">
        <v>281.10000000000002</v>
      </c>
      <c r="E93" s="2">
        <v>290.3</v>
      </c>
      <c r="F93" s="2">
        <v>231.1</v>
      </c>
      <c r="G93" s="2">
        <v>259.89999999999998</v>
      </c>
      <c r="H93" s="2">
        <v>292.89999999999998</v>
      </c>
      <c r="I93" s="2">
        <v>310.3</v>
      </c>
      <c r="J93" s="2">
        <v>343.4</v>
      </c>
      <c r="K93" s="2">
        <v>365.8</v>
      </c>
      <c r="L93" s="2">
        <v>378.6</v>
      </c>
      <c r="M93" s="2">
        <v>359.2</v>
      </c>
      <c r="N93" s="2">
        <v>315.39999999999998</v>
      </c>
      <c r="O93" s="2">
        <v>394.3</v>
      </c>
      <c r="P93" s="2">
        <v>414.2</v>
      </c>
      <c r="Q93" s="2">
        <v>435.7</v>
      </c>
      <c r="R93" s="2">
        <v>464</v>
      </c>
      <c r="S93" s="2">
        <v>467.9</v>
      </c>
      <c r="T93" s="2">
        <v>491.7</v>
      </c>
      <c r="U93" s="2">
        <v>492.9</v>
      </c>
      <c r="V93" s="2">
        <v>510.5</v>
      </c>
      <c r="W93" s="2">
        <v>535.20000000000005</v>
      </c>
      <c r="X93" s="2">
        <v>546.79999999999995</v>
      </c>
      <c r="Y93" s="2">
        <v>543.5</v>
      </c>
    </row>
    <row r="94" spans="1:25" x14ac:dyDescent="0.35">
      <c r="A94" s="1" t="s">
        <v>26</v>
      </c>
      <c r="B94" s="2">
        <v>1366</v>
      </c>
      <c r="C94" s="2">
        <v>1428.1</v>
      </c>
      <c r="D94" s="2">
        <v>1481</v>
      </c>
      <c r="E94" s="2">
        <v>1510.4</v>
      </c>
      <c r="F94" s="2">
        <v>1407</v>
      </c>
      <c r="G94" s="2">
        <v>1331.6</v>
      </c>
      <c r="H94" s="2">
        <v>1311</v>
      </c>
      <c r="I94" s="2">
        <v>1408.8</v>
      </c>
      <c r="J94" s="2">
        <v>1538.5</v>
      </c>
      <c r="K94" s="2">
        <v>1634.6</v>
      </c>
      <c r="L94" s="2">
        <v>1738.5</v>
      </c>
      <c r="M94" s="2">
        <v>1686.1</v>
      </c>
      <c r="N94" s="2">
        <v>1271.2</v>
      </c>
      <c r="O94" s="2">
        <v>1416.7</v>
      </c>
      <c r="P94" s="2">
        <v>1582.9</v>
      </c>
      <c r="Q94" s="2">
        <v>1635.8</v>
      </c>
      <c r="R94" s="2">
        <v>1685.9</v>
      </c>
      <c r="S94" s="2">
        <v>1771</v>
      </c>
      <c r="T94" s="2">
        <v>1715.7</v>
      </c>
      <c r="U94" s="2">
        <v>1633.7</v>
      </c>
      <c r="V94" s="2">
        <v>1684.8</v>
      </c>
      <c r="W94" s="2">
        <v>1763.5</v>
      </c>
      <c r="X94" s="2">
        <v>1713.9</v>
      </c>
      <c r="Y94" s="2">
        <v>1569.5</v>
      </c>
    </row>
    <row r="95" spans="1:25" x14ac:dyDescent="0.35">
      <c r="A95" s="1" t="s">
        <v>27</v>
      </c>
      <c r="B95" s="2">
        <v>26</v>
      </c>
      <c r="C95" s="2">
        <v>26.3</v>
      </c>
      <c r="D95" s="2">
        <v>37.5</v>
      </c>
      <c r="E95" s="2">
        <v>45.4</v>
      </c>
      <c r="F95" s="2">
        <v>61.3</v>
      </c>
      <c r="G95" s="2">
        <v>33.4</v>
      </c>
      <c r="H95" s="2">
        <v>33.9</v>
      </c>
      <c r="I95" s="2">
        <v>35.299999999999997</v>
      </c>
      <c r="J95" s="2">
        <v>44.7</v>
      </c>
      <c r="K95" s="2">
        <v>40.5</v>
      </c>
      <c r="L95" s="2">
        <v>48.2</v>
      </c>
      <c r="M95" s="2">
        <v>57.9</v>
      </c>
      <c r="N95" s="2">
        <v>37.200000000000003</v>
      </c>
      <c r="O95" s="2">
        <v>37.9</v>
      </c>
      <c r="P95" s="2">
        <v>42.4</v>
      </c>
      <c r="Q95" s="2">
        <v>36.299999999999997</v>
      </c>
      <c r="R95" s="2">
        <v>36.6</v>
      </c>
      <c r="S95" s="2">
        <v>38.1</v>
      </c>
      <c r="T95" s="2">
        <v>32.6</v>
      </c>
      <c r="U95" s="2">
        <v>30.9</v>
      </c>
      <c r="V95" s="2">
        <v>29.1</v>
      </c>
      <c r="W95" s="2">
        <v>25.9</v>
      </c>
      <c r="X95" s="2">
        <v>23.6</v>
      </c>
      <c r="Y95" s="2">
        <v>19.899999999999999</v>
      </c>
    </row>
    <row r="96" spans="1:25" x14ac:dyDescent="0.35">
      <c r="A96" s="1" t="s">
        <v>28</v>
      </c>
      <c r="B96" s="2">
        <v>1110.3</v>
      </c>
      <c r="C96" s="2">
        <v>1150.8</v>
      </c>
      <c r="D96" s="2">
        <v>1175.8</v>
      </c>
      <c r="E96" s="2">
        <v>1192.5</v>
      </c>
      <c r="F96" s="2">
        <v>1052.5999999999999</v>
      </c>
      <c r="G96" s="2">
        <v>1035.0999999999999</v>
      </c>
      <c r="H96" s="2">
        <v>996.5</v>
      </c>
      <c r="I96" s="2">
        <v>1126.7</v>
      </c>
      <c r="J96" s="2">
        <v>1227.4000000000001</v>
      </c>
      <c r="K96" s="2">
        <v>1305.8</v>
      </c>
      <c r="L96" s="2">
        <v>1372.5</v>
      </c>
      <c r="M96" s="2">
        <v>1345.6</v>
      </c>
      <c r="N96" s="2">
        <v>953.6</v>
      </c>
      <c r="O96" s="2">
        <v>1099.8</v>
      </c>
      <c r="P96" s="2">
        <v>1268.2</v>
      </c>
      <c r="Q96" s="2">
        <v>1313.3</v>
      </c>
      <c r="R96" s="2">
        <v>1359.6</v>
      </c>
      <c r="S96" s="2">
        <v>1441.3</v>
      </c>
      <c r="T96" s="2">
        <v>1402.7</v>
      </c>
      <c r="U96" s="2">
        <v>1325.4</v>
      </c>
      <c r="V96" s="2">
        <v>1347.2</v>
      </c>
      <c r="W96" s="2">
        <v>1427.7</v>
      </c>
      <c r="X96" s="2">
        <v>1376.4</v>
      </c>
      <c r="Y96" s="2">
        <v>1268.8</v>
      </c>
    </row>
    <row r="97" spans="1:25" x14ac:dyDescent="0.35">
      <c r="A97" s="1" t="s">
        <v>29</v>
      </c>
      <c r="B97" s="2">
        <v>229.8</v>
      </c>
      <c r="C97" s="2">
        <v>251.1</v>
      </c>
      <c r="D97" s="2">
        <v>267.7</v>
      </c>
      <c r="E97" s="2">
        <v>272.5</v>
      </c>
      <c r="F97" s="2">
        <v>293.10000000000002</v>
      </c>
      <c r="G97" s="2">
        <v>263.10000000000002</v>
      </c>
      <c r="H97" s="2">
        <v>280.60000000000002</v>
      </c>
      <c r="I97" s="2">
        <v>246.7</v>
      </c>
      <c r="J97" s="2">
        <v>266.39999999999998</v>
      </c>
      <c r="K97" s="2">
        <v>288.3</v>
      </c>
      <c r="L97" s="2">
        <v>317.8</v>
      </c>
      <c r="M97" s="2">
        <v>282.60000000000002</v>
      </c>
      <c r="N97" s="2">
        <v>280.39999999999998</v>
      </c>
      <c r="O97" s="2">
        <v>279</v>
      </c>
      <c r="P97" s="2">
        <v>272.2</v>
      </c>
      <c r="Q97" s="2">
        <v>286.10000000000002</v>
      </c>
      <c r="R97" s="2">
        <v>289.8</v>
      </c>
      <c r="S97" s="2">
        <v>291.60000000000002</v>
      </c>
      <c r="T97" s="2">
        <v>280.39999999999998</v>
      </c>
      <c r="U97" s="2">
        <v>277.39999999999998</v>
      </c>
      <c r="V97" s="2">
        <v>308.5</v>
      </c>
      <c r="W97" s="2">
        <v>309.89999999999998</v>
      </c>
      <c r="X97" s="2">
        <v>313.89999999999998</v>
      </c>
      <c r="Y97" s="2">
        <v>280.8</v>
      </c>
    </row>
    <row r="98" spans="1:25" x14ac:dyDescent="0.35">
      <c r="A98" s="1" t="s">
        <v>30</v>
      </c>
      <c r="B98" s="2">
        <v>88.8</v>
      </c>
      <c r="C98" s="2">
        <v>91.8</v>
      </c>
      <c r="D98" s="2">
        <v>98.1</v>
      </c>
      <c r="E98" s="2">
        <v>95</v>
      </c>
      <c r="F98" s="2">
        <v>88</v>
      </c>
      <c r="G98" s="2">
        <v>90.2</v>
      </c>
      <c r="H98" s="2">
        <v>92.7</v>
      </c>
      <c r="I98" s="2">
        <v>106.1</v>
      </c>
      <c r="J98" s="2">
        <v>114.8</v>
      </c>
      <c r="K98" s="2">
        <v>114.6</v>
      </c>
      <c r="L98" s="2">
        <v>103.3</v>
      </c>
      <c r="M98" s="2">
        <v>89.1</v>
      </c>
      <c r="N98" s="2">
        <v>65.900000000000006</v>
      </c>
      <c r="O98" s="2">
        <v>71.900000000000006</v>
      </c>
      <c r="P98" s="2">
        <v>73</v>
      </c>
      <c r="Q98" s="2">
        <v>80.8</v>
      </c>
      <c r="R98" s="2">
        <v>90.6</v>
      </c>
      <c r="S98" s="2">
        <v>97.6</v>
      </c>
      <c r="T98" s="2">
        <v>101</v>
      </c>
      <c r="U98" s="2">
        <v>104.7</v>
      </c>
      <c r="V98" s="2">
        <v>111.1</v>
      </c>
      <c r="W98" s="2">
        <v>119.1</v>
      </c>
      <c r="X98" s="2">
        <v>110.5</v>
      </c>
      <c r="Y98" s="2">
        <v>113</v>
      </c>
    </row>
    <row r="99" spans="1:25" x14ac:dyDescent="0.35">
      <c r="A99" s="1" t="s">
        <v>31</v>
      </c>
      <c r="B99" s="2">
        <v>26.8</v>
      </c>
      <c r="C99" s="2">
        <v>27.5</v>
      </c>
      <c r="D99" s="2">
        <v>29.4</v>
      </c>
      <c r="E99" s="2">
        <v>28.3</v>
      </c>
      <c r="F99" s="2">
        <v>27.2</v>
      </c>
      <c r="G99" s="2">
        <v>27.3</v>
      </c>
      <c r="H99" s="2">
        <v>28.7</v>
      </c>
      <c r="I99" s="2">
        <v>32.6</v>
      </c>
      <c r="J99" s="2">
        <v>34.700000000000003</v>
      </c>
      <c r="K99" s="2">
        <v>31.7</v>
      </c>
      <c r="L99" s="2">
        <v>29.1</v>
      </c>
      <c r="M99" s="2">
        <v>25.6</v>
      </c>
      <c r="N99" s="2">
        <v>21.2</v>
      </c>
      <c r="O99" s="2">
        <v>23.3</v>
      </c>
      <c r="P99" s="2">
        <v>23.7</v>
      </c>
      <c r="Q99" s="2">
        <v>25.8</v>
      </c>
      <c r="R99" s="2">
        <v>30.5</v>
      </c>
      <c r="S99" s="2">
        <v>31</v>
      </c>
      <c r="T99" s="2">
        <v>32.5</v>
      </c>
      <c r="U99" s="2">
        <v>35.299999999999997</v>
      </c>
      <c r="V99" s="2">
        <v>37.9</v>
      </c>
      <c r="W99" s="2">
        <v>39.200000000000003</v>
      </c>
      <c r="X99" s="2">
        <v>39.9</v>
      </c>
      <c r="Y99" s="2">
        <v>42.2</v>
      </c>
    </row>
    <row r="100" spans="1:25" x14ac:dyDescent="0.35">
      <c r="A100" s="1" t="s">
        <v>32</v>
      </c>
      <c r="B100" s="2">
        <v>19.2</v>
      </c>
      <c r="C100" s="2">
        <v>20.5</v>
      </c>
      <c r="D100" s="2">
        <v>21.7</v>
      </c>
      <c r="E100" s="2">
        <v>22.2</v>
      </c>
      <c r="F100" s="2">
        <v>21.6</v>
      </c>
      <c r="G100" s="2">
        <v>21.5</v>
      </c>
      <c r="H100" s="2">
        <v>21.8</v>
      </c>
      <c r="I100" s="2">
        <v>23.2</v>
      </c>
      <c r="J100" s="2">
        <v>24.8</v>
      </c>
      <c r="K100" s="2">
        <v>24.8</v>
      </c>
      <c r="L100" s="2">
        <v>23.6</v>
      </c>
      <c r="M100" s="2">
        <v>21.2</v>
      </c>
      <c r="N100" s="2">
        <v>16.3</v>
      </c>
      <c r="O100" s="2">
        <v>15.9</v>
      </c>
      <c r="P100" s="2">
        <v>16.3</v>
      </c>
      <c r="Q100" s="2">
        <v>16.7</v>
      </c>
      <c r="R100" s="2">
        <v>17.7</v>
      </c>
      <c r="S100" s="2">
        <v>19.399999999999999</v>
      </c>
      <c r="T100" s="2">
        <v>20.399999999999999</v>
      </c>
      <c r="U100" s="2">
        <v>21.1</v>
      </c>
      <c r="V100" s="2">
        <v>22.3</v>
      </c>
      <c r="W100" s="2">
        <v>23.5</v>
      </c>
      <c r="X100" s="2">
        <v>24.7</v>
      </c>
      <c r="Y100" s="2">
        <v>25.6</v>
      </c>
    </row>
    <row r="101" spans="1:25" x14ac:dyDescent="0.35">
      <c r="A101" s="1" t="s">
        <v>33</v>
      </c>
      <c r="B101" s="2">
        <v>0.6</v>
      </c>
      <c r="C101" s="2">
        <v>0.6</v>
      </c>
      <c r="D101" s="2">
        <v>0.6</v>
      </c>
      <c r="E101" s="2">
        <v>0.6</v>
      </c>
      <c r="F101" s="2">
        <v>0.5</v>
      </c>
      <c r="G101" s="2">
        <v>0.6</v>
      </c>
      <c r="H101" s="2">
        <v>0.6</v>
      </c>
      <c r="I101" s="2">
        <v>0.6</v>
      </c>
      <c r="J101" s="2">
        <v>0.7</v>
      </c>
      <c r="K101" s="2">
        <v>0.7</v>
      </c>
      <c r="L101" s="2">
        <v>0.7</v>
      </c>
      <c r="M101" s="2">
        <v>0.7</v>
      </c>
      <c r="N101" s="2">
        <v>0.7</v>
      </c>
      <c r="O101" s="2">
        <v>0.7</v>
      </c>
      <c r="P101" s="2">
        <v>0.7</v>
      </c>
      <c r="Q101" s="2">
        <v>0.7</v>
      </c>
      <c r="R101" s="2">
        <v>0.7</v>
      </c>
      <c r="S101" s="2">
        <v>0.7</v>
      </c>
      <c r="T101" s="2">
        <v>0.7</v>
      </c>
      <c r="U101" s="2">
        <v>0.7</v>
      </c>
      <c r="V101" s="2">
        <v>0.8</v>
      </c>
      <c r="W101" s="2">
        <v>0.8</v>
      </c>
      <c r="X101" s="2">
        <v>0.9</v>
      </c>
      <c r="Y101" s="2">
        <v>-1.4</v>
      </c>
    </row>
    <row r="102" spans="1:25" x14ac:dyDescent="0.35">
      <c r="A102" s="1" t="s">
        <v>34</v>
      </c>
      <c r="B102" s="2">
        <v>7.1</v>
      </c>
      <c r="C102" s="2">
        <v>6.5</v>
      </c>
      <c r="D102" s="2">
        <v>7.1</v>
      </c>
      <c r="E102" s="2">
        <v>5.5</v>
      </c>
      <c r="F102" s="2">
        <v>5.0999999999999996</v>
      </c>
      <c r="G102" s="2">
        <v>5.2</v>
      </c>
      <c r="H102" s="2">
        <v>6.4</v>
      </c>
      <c r="I102" s="2">
        <v>8.6999999999999993</v>
      </c>
      <c r="J102" s="2">
        <v>9.1999999999999993</v>
      </c>
      <c r="K102" s="2">
        <v>6.2</v>
      </c>
      <c r="L102" s="2">
        <v>4.8</v>
      </c>
      <c r="M102" s="2">
        <v>3.7</v>
      </c>
      <c r="N102" s="2">
        <v>4.2</v>
      </c>
      <c r="O102" s="2">
        <v>6.8</v>
      </c>
      <c r="P102" s="2">
        <v>6.8</v>
      </c>
      <c r="Q102" s="2">
        <v>8.5</v>
      </c>
      <c r="R102" s="2">
        <v>12.1</v>
      </c>
      <c r="S102" s="2">
        <v>10.9</v>
      </c>
      <c r="T102" s="2">
        <v>11.4</v>
      </c>
      <c r="U102" s="2">
        <v>13.5</v>
      </c>
      <c r="V102" s="2">
        <v>14.9</v>
      </c>
      <c r="W102" s="2">
        <v>14.9</v>
      </c>
      <c r="X102" s="2">
        <v>14.4</v>
      </c>
      <c r="Y102" s="2">
        <v>18</v>
      </c>
    </row>
    <row r="103" spans="1:25" x14ac:dyDescent="0.35">
      <c r="A103" s="1" t="s">
        <v>35</v>
      </c>
      <c r="B103" s="2">
        <v>62</v>
      </c>
      <c r="C103" s="2">
        <v>64.3</v>
      </c>
      <c r="D103" s="2">
        <v>68.7</v>
      </c>
      <c r="E103" s="2">
        <v>66.7</v>
      </c>
      <c r="F103" s="2">
        <v>60.8</v>
      </c>
      <c r="G103" s="2">
        <v>62.9</v>
      </c>
      <c r="H103" s="2">
        <v>64</v>
      </c>
      <c r="I103" s="2">
        <v>73.5</v>
      </c>
      <c r="J103" s="2">
        <v>80.099999999999994</v>
      </c>
      <c r="K103" s="2">
        <v>82.9</v>
      </c>
      <c r="L103" s="2">
        <v>74.2</v>
      </c>
      <c r="M103" s="2">
        <v>63.5</v>
      </c>
      <c r="N103" s="2">
        <v>44.7</v>
      </c>
      <c r="O103" s="2">
        <v>48.6</v>
      </c>
      <c r="P103" s="2">
        <v>49.3</v>
      </c>
      <c r="Q103" s="2">
        <v>55</v>
      </c>
      <c r="R103" s="2">
        <v>60</v>
      </c>
      <c r="S103" s="2">
        <v>66.599999999999994</v>
      </c>
      <c r="T103" s="2">
        <v>68.5</v>
      </c>
      <c r="U103" s="2">
        <v>69.400000000000006</v>
      </c>
      <c r="V103" s="2">
        <v>73.2</v>
      </c>
      <c r="W103" s="2">
        <v>79.900000000000006</v>
      </c>
      <c r="X103" s="2">
        <v>70.599999999999994</v>
      </c>
      <c r="Y103" s="2">
        <v>70.8</v>
      </c>
    </row>
    <row r="104" spans="1:25" x14ac:dyDescent="0.35">
      <c r="A104" s="1" t="s">
        <v>36</v>
      </c>
      <c r="B104" s="2">
        <v>1.4</v>
      </c>
      <c r="C104" s="2">
        <v>1.2</v>
      </c>
      <c r="D104" s="2">
        <v>1.6</v>
      </c>
      <c r="E104" s="2">
        <v>3</v>
      </c>
      <c r="F104" s="2">
        <v>3</v>
      </c>
      <c r="G104" s="2">
        <v>1.8</v>
      </c>
      <c r="H104" s="2">
        <v>1.9</v>
      </c>
      <c r="I104" s="2">
        <v>2</v>
      </c>
      <c r="J104" s="2">
        <v>2.9</v>
      </c>
      <c r="K104" s="2">
        <v>2.6</v>
      </c>
      <c r="L104" s="2">
        <v>2.6</v>
      </c>
      <c r="M104" s="2">
        <v>3.1</v>
      </c>
      <c r="N104" s="2">
        <v>1.9</v>
      </c>
      <c r="O104" s="2">
        <v>2.2000000000000002</v>
      </c>
      <c r="P104" s="2">
        <v>2.1</v>
      </c>
      <c r="Q104" s="2">
        <v>2.2999999999999998</v>
      </c>
      <c r="R104" s="2">
        <v>2.2999999999999998</v>
      </c>
      <c r="S104" s="2">
        <v>2.5</v>
      </c>
      <c r="T104" s="2">
        <v>2.2999999999999998</v>
      </c>
      <c r="U104" s="2">
        <v>2.2999999999999998</v>
      </c>
      <c r="V104" s="2">
        <v>2.2000000000000002</v>
      </c>
      <c r="W104" s="2">
        <v>1.7</v>
      </c>
      <c r="X104" s="2">
        <v>1.4</v>
      </c>
      <c r="Y104" s="2">
        <v>1.2</v>
      </c>
    </row>
    <row r="105" spans="1:25" x14ac:dyDescent="0.35">
      <c r="A105" s="1" t="s">
        <v>37</v>
      </c>
      <c r="B105" s="2">
        <v>53.5</v>
      </c>
      <c r="C105" s="2">
        <v>55.9</v>
      </c>
      <c r="D105" s="2">
        <v>61.2</v>
      </c>
      <c r="E105" s="2">
        <v>55.4</v>
      </c>
      <c r="F105" s="2">
        <v>50.4</v>
      </c>
      <c r="G105" s="2">
        <v>51.5</v>
      </c>
      <c r="H105" s="2">
        <v>52.2</v>
      </c>
      <c r="I105" s="2">
        <v>62.6</v>
      </c>
      <c r="J105" s="2">
        <v>67.400000000000006</v>
      </c>
      <c r="K105" s="2">
        <v>68.8</v>
      </c>
      <c r="L105" s="2">
        <v>61.5</v>
      </c>
      <c r="M105" s="2">
        <v>51.9</v>
      </c>
      <c r="N105" s="2">
        <v>35.6</v>
      </c>
      <c r="O105" s="2">
        <v>39.6</v>
      </c>
      <c r="P105" s="2">
        <v>41.5</v>
      </c>
      <c r="Q105" s="2">
        <v>45.2</v>
      </c>
      <c r="R105" s="2">
        <v>50</v>
      </c>
      <c r="S105" s="2">
        <v>55.6</v>
      </c>
      <c r="T105" s="2">
        <v>56.7</v>
      </c>
      <c r="U105" s="2">
        <v>57.2</v>
      </c>
      <c r="V105" s="2">
        <v>56.9</v>
      </c>
      <c r="W105" s="2">
        <v>62.8</v>
      </c>
      <c r="X105" s="2">
        <v>54.6</v>
      </c>
      <c r="Y105" s="2">
        <v>56.6</v>
      </c>
    </row>
    <row r="106" spans="1:25" x14ac:dyDescent="0.35">
      <c r="A106" s="1" t="s">
        <v>38</v>
      </c>
      <c r="B106" s="2">
        <v>7.1</v>
      </c>
      <c r="C106" s="2">
        <v>7.2</v>
      </c>
      <c r="D106" s="2">
        <v>5.9</v>
      </c>
      <c r="E106" s="2">
        <v>8.3000000000000007</v>
      </c>
      <c r="F106" s="2">
        <v>7.5</v>
      </c>
      <c r="G106" s="2">
        <v>9.6</v>
      </c>
      <c r="H106" s="2">
        <v>9.9</v>
      </c>
      <c r="I106" s="2">
        <v>8.9</v>
      </c>
      <c r="J106" s="2">
        <v>9.8000000000000007</v>
      </c>
      <c r="K106" s="2">
        <v>11.5</v>
      </c>
      <c r="L106" s="2">
        <v>10.199999999999999</v>
      </c>
      <c r="M106" s="2">
        <v>8.5</v>
      </c>
      <c r="N106" s="2">
        <v>7.2</v>
      </c>
      <c r="O106" s="2">
        <v>6.8</v>
      </c>
      <c r="P106" s="2">
        <v>5.7</v>
      </c>
      <c r="Q106" s="2">
        <v>7.4</v>
      </c>
      <c r="R106" s="2">
        <v>7.7</v>
      </c>
      <c r="S106" s="2">
        <v>8.6</v>
      </c>
      <c r="T106" s="2">
        <v>9.5</v>
      </c>
      <c r="U106" s="2">
        <v>9.9</v>
      </c>
      <c r="V106" s="2">
        <v>14.1</v>
      </c>
      <c r="W106" s="2">
        <v>15.4</v>
      </c>
      <c r="X106" s="2">
        <v>14.5</v>
      </c>
      <c r="Y106" s="2">
        <v>13</v>
      </c>
    </row>
    <row r="107" spans="1:25" x14ac:dyDescent="0.35">
      <c r="A107" s="1" t="s">
        <v>39</v>
      </c>
      <c r="B107" s="2">
        <v>85.9</v>
      </c>
      <c r="C107" s="2">
        <v>91.6</v>
      </c>
      <c r="D107" s="2">
        <v>95.7</v>
      </c>
      <c r="E107" s="2">
        <v>97.7</v>
      </c>
      <c r="F107" s="2">
        <v>94.4</v>
      </c>
      <c r="G107" s="2">
        <v>95.3</v>
      </c>
      <c r="H107" s="2">
        <v>96.5</v>
      </c>
      <c r="I107" s="2">
        <v>102.4</v>
      </c>
      <c r="J107" s="2">
        <v>113.2</v>
      </c>
      <c r="K107" s="2">
        <v>125.8</v>
      </c>
      <c r="L107" s="2">
        <v>128.5</v>
      </c>
      <c r="M107" s="2">
        <v>114.4</v>
      </c>
      <c r="N107" s="2">
        <v>90</v>
      </c>
      <c r="O107" s="2">
        <v>92.4</v>
      </c>
      <c r="P107" s="2">
        <v>94.1</v>
      </c>
      <c r="Q107" s="2">
        <v>99.6</v>
      </c>
      <c r="R107" s="2">
        <v>106.3</v>
      </c>
      <c r="S107" s="2">
        <v>113.6</v>
      </c>
      <c r="T107" s="2">
        <v>119.1</v>
      </c>
      <c r="U107" s="2">
        <v>124.8</v>
      </c>
      <c r="V107" s="2">
        <v>127.2</v>
      </c>
      <c r="W107" s="2">
        <v>132.30000000000001</v>
      </c>
      <c r="X107" s="2">
        <v>131.69999999999999</v>
      </c>
      <c r="Y107" s="2">
        <v>132.69999999999999</v>
      </c>
    </row>
    <row r="108" spans="1:25" x14ac:dyDescent="0.35">
      <c r="A108" s="1" t="s">
        <v>31</v>
      </c>
      <c r="B108" s="2">
        <v>39.799999999999997</v>
      </c>
      <c r="C108" s="2">
        <v>40.799999999999997</v>
      </c>
      <c r="D108" s="2">
        <v>43.2</v>
      </c>
      <c r="E108" s="2">
        <v>42.6</v>
      </c>
      <c r="F108" s="2">
        <v>41.3</v>
      </c>
      <c r="G108" s="2">
        <v>41.8</v>
      </c>
      <c r="H108" s="2">
        <v>42</v>
      </c>
      <c r="I108" s="2">
        <v>45.3</v>
      </c>
      <c r="J108" s="2">
        <v>48.8</v>
      </c>
      <c r="K108" s="2">
        <v>50.5</v>
      </c>
      <c r="L108" s="2">
        <v>50.3</v>
      </c>
      <c r="M108" s="2">
        <v>44.8</v>
      </c>
      <c r="N108" s="2">
        <v>38.799999999999997</v>
      </c>
      <c r="O108" s="2">
        <v>38.4</v>
      </c>
      <c r="P108" s="2">
        <v>38.9</v>
      </c>
      <c r="Q108" s="2">
        <v>42.7</v>
      </c>
      <c r="R108" s="2">
        <v>47.2</v>
      </c>
      <c r="S108" s="2">
        <v>49.6</v>
      </c>
      <c r="T108" s="2">
        <v>54.7</v>
      </c>
      <c r="U108" s="2">
        <v>57.5</v>
      </c>
      <c r="V108" s="2">
        <v>61.8</v>
      </c>
      <c r="W108" s="2">
        <v>62.8</v>
      </c>
      <c r="X108" s="2">
        <v>65.099999999999994</v>
      </c>
      <c r="Y108" s="2">
        <v>66.8</v>
      </c>
    </row>
    <row r="109" spans="1:25" x14ac:dyDescent="0.35">
      <c r="A109" s="1" t="s">
        <v>32</v>
      </c>
      <c r="B109" s="2">
        <v>22.1</v>
      </c>
      <c r="C109" s="2">
        <v>23.4</v>
      </c>
      <c r="D109" s="2">
        <v>24.6</v>
      </c>
      <c r="E109" s="2">
        <v>26</v>
      </c>
      <c r="F109" s="2">
        <v>26.2</v>
      </c>
      <c r="G109" s="2">
        <v>25.9</v>
      </c>
      <c r="H109" s="2">
        <v>25.9</v>
      </c>
      <c r="I109" s="2">
        <v>26.7</v>
      </c>
      <c r="J109" s="2">
        <v>28.2</v>
      </c>
      <c r="K109" s="2">
        <v>29.3</v>
      </c>
      <c r="L109" s="2">
        <v>29.7</v>
      </c>
      <c r="M109" s="2">
        <v>27.8</v>
      </c>
      <c r="N109" s="2">
        <v>22.7</v>
      </c>
      <c r="O109" s="2">
        <v>22.3</v>
      </c>
      <c r="P109" s="2">
        <v>22.7</v>
      </c>
      <c r="Q109" s="2">
        <v>23.4</v>
      </c>
      <c r="R109" s="2">
        <v>24.1</v>
      </c>
      <c r="S109" s="2">
        <v>25.6</v>
      </c>
      <c r="T109" s="2">
        <v>27.1</v>
      </c>
      <c r="U109" s="2">
        <v>28</v>
      </c>
      <c r="V109" s="2">
        <v>29.5</v>
      </c>
      <c r="W109" s="2">
        <v>30.7</v>
      </c>
      <c r="X109" s="2">
        <v>31.8</v>
      </c>
      <c r="Y109" s="2">
        <v>31.7</v>
      </c>
    </row>
    <row r="110" spans="1:25" x14ac:dyDescent="0.35">
      <c r="A110" s="1" t="s">
        <v>33</v>
      </c>
      <c r="B110" s="2">
        <v>0.9</v>
      </c>
      <c r="C110" s="2">
        <v>0.9</v>
      </c>
      <c r="D110" s="2">
        <v>1</v>
      </c>
      <c r="E110" s="2">
        <v>1</v>
      </c>
      <c r="F110" s="2">
        <v>0.9</v>
      </c>
      <c r="G110" s="2">
        <v>1</v>
      </c>
      <c r="H110" s="2">
        <v>1</v>
      </c>
      <c r="I110" s="2">
        <v>1.1000000000000001</v>
      </c>
      <c r="J110" s="2">
        <v>1.2</v>
      </c>
      <c r="K110" s="2">
        <v>1.2</v>
      </c>
      <c r="L110" s="2">
        <v>1.3</v>
      </c>
      <c r="M110" s="2">
        <v>1.3</v>
      </c>
      <c r="N110" s="2">
        <v>1.4</v>
      </c>
      <c r="O110" s="2">
        <v>1.3</v>
      </c>
      <c r="P110" s="2">
        <v>1.3</v>
      </c>
      <c r="Q110" s="2">
        <v>1.3</v>
      </c>
      <c r="R110" s="2">
        <v>1.3</v>
      </c>
      <c r="S110" s="2">
        <v>1.4</v>
      </c>
      <c r="T110" s="2">
        <v>1.4</v>
      </c>
      <c r="U110" s="2">
        <v>1.5</v>
      </c>
      <c r="V110" s="2">
        <v>1.6</v>
      </c>
      <c r="W110" s="2">
        <v>1.6</v>
      </c>
      <c r="X110" s="2">
        <v>1.7</v>
      </c>
      <c r="Y110" s="2">
        <v>-0.5</v>
      </c>
    </row>
    <row r="111" spans="1:25" x14ac:dyDescent="0.35">
      <c r="A111" s="1" t="s">
        <v>34</v>
      </c>
      <c r="B111" s="2">
        <v>16.8</v>
      </c>
      <c r="C111" s="2">
        <v>16.600000000000001</v>
      </c>
      <c r="D111" s="2">
        <v>17.7</v>
      </c>
      <c r="E111" s="2">
        <v>15.6</v>
      </c>
      <c r="F111" s="2">
        <v>14.2</v>
      </c>
      <c r="G111" s="2">
        <v>14.9</v>
      </c>
      <c r="H111" s="2">
        <v>15.1</v>
      </c>
      <c r="I111" s="2">
        <v>17.5</v>
      </c>
      <c r="J111" s="2">
        <v>19.5</v>
      </c>
      <c r="K111" s="2">
        <v>20</v>
      </c>
      <c r="L111" s="2">
        <v>19.3</v>
      </c>
      <c r="M111" s="2">
        <v>15.7</v>
      </c>
      <c r="N111" s="2">
        <v>14.8</v>
      </c>
      <c r="O111" s="2">
        <v>14.7</v>
      </c>
      <c r="P111" s="2">
        <v>14.9</v>
      </c>
      <c r="Q111" s="2">
        <v>18</v>
      </c>
      <c r="R111" s="2">
        <v>21.9</v>
      </c>
      <c r="S111" s="2">
        <v>22.6</v>
      </c>
      <c r="T111" s="2">
        <v>26.2</v>
      </c>
      <c r="U111" s="2">
        <v>28</v>
      </c>
      <c r="V111" s="2">
        <v>30.8</v>
      </c>
      <c r="W111" s="2">
        <v>30.4</v>
      </c>
      <c r="X111" s="2">
        <v>31.6</v>
      </c>
      <c r="Y111" s="2">
        <v>35.6</v>
      </c>
    </row>
    <row r="112" spans="1:25" x14ac:dyDescent="0.35">
      <c r="A112" s="1" t="s">
        <v>35</v>
      </c>
      <c r="B112" s="2">
        <v>46.1</v>
      </c>
      <c r="C112" s="2">
        <v>50.8</v>
      </c>
      <c r="D112" s="2">
        <v>52.5</v>
      </c>
      <c r="E112" s="2">
        <v>55.1</v>
      </c>
      <c r="F112" s="2">
        <v>53.1</v>
      </c>
      <c r="G112" s="2">
        <v>53.5</v>
      </c>
      <c r="H112" s="2">
        <v>54.5</v>
      </c>
      <c r="I112" s="2">
        <v>57.1</v>
      </c>
      <c r="J112" s="2">
        <v>64.400000000000006</v>
      </c>
      <c r="K112" s="2">
        <v>75.3</v>
      </c>
      <c r="L112" s="2">
        <v>78.2</v>
      </c>
      <c r="M112" s="2">
        <v>69.7</v>
      </c>
      <c r="N112" s="2">
        <v>51.1</v>
      </c>
      <c r="O112" s="2">
        <v>54</v>
      </c>
      <c r="P112" s="2">
        <v>55.1</v>
      </c>
      <c r="Q112" s="2">
        <v>56.9</v>
      </c>
      <c r="R112" s="2">
        <v>59.1</v>
      </c>
      <c r="S112" s="2">
        <v>64</v>
      </c>
      <c r="T112" s="2">
        <v>64.400000000000006</v>
      </c>
      <c r="U112" s="2">
        <v>67.3</v>
      </c>
      <c r="V112" s="2">
        <v>65.400000000000006</v>
      </c>
      <c r="W112" s="2">
        <v>69.5</v>
      </c>
      <c r="X112" s="2">
        <v>66.599999999999994</v>
      </c>
      <c r="Y112" s="2">
        <v>66</v>
      </c>
    </row>
    <row r="113" spans="1:25" x14ac:dyDescent="0.35">
      <c r="A113" s="1" t="s">
        <v>36</v>
      </c>
      <c r="B113" s="2">
        <v>4.3</v>
      </c>
      <c r="C113" s="2">
        <v>4.3</v>
      </c>
      <c r="D113" s="2">
        <v>4.4000000000000004</v>
      </c>
      <c r="E113" s="2">
        <v>5.6</v>
      </c>
      <c r="F113" s="2">
        <v>6.8</v>
      </c>
      <c r="G113" s="2">
        <v>5.4</v>
      </c>
      <c r="H113" s="2">
        <v>6.3</v>
      </c>
      <c r="I113" s="2">
        <v>7.3</v>
      </c>
      <c r="J113" s="2">
        <v>9.1999999999999993</v>
      </c>
      <c r="K113" s="2">
        <v>10</v>
      </c>
      <c r="L113" s="2">
        <v>10.3</v>
      </c>
      <c r="M113" s="2">
        <v>11.3</v>
      </c>
      <c r="N113" s="2">
        <v>6.7</v>
      </c>
      <c r="O113" s="2">
        <v>6.7</v>
      </c>
      <c r="P113" s="2">
        <v>6.6</v>
      </c>
      <c r="Q113" s="2">
        <v>6.4</v>
      </c>
      <c r="R113" s="2">
        <v>6.4</v>
      </c>
      <c r="S113" s="2">
        <v>6.5</v>
      </c>
      <c r="T113" s="2">
        <v>5.5</v>
      </c>
      <c r="U113" s="2">
        <v>5.4</v>
      </c>
      <c r="V113" s="2">
        <v>4.8</v>
      </c>
      <c r="W113" s="2">
        <v>4</v>
      </c>
      <c r="X113" s="2">
        <v>3.7</v>
      </c>
      <c r="Y113" s="2">
        <v>3.3</v>
      </c>
    </row>
    <row r="114" spans="1:25" x14ac:dyDescent="0.35">
      <c r="A114" s="1" t="s">
        <v>37</v>
      </c>
      <c r="B114" s="2">
        <v>32.9</v>
      </c>
      <c r="C114" s="2">
        <v>35.700000000000003</v>
      </c>
      <c r="D114" s="2">
        <v>38.1</v>
      </c>
      <c r="E114" s="2">
        <v>38.6</v>
      </c>
      <c r="F114" s="2">
        <v>35.6</v>
      </c>
      <c r="G114" s="2">
        <v>36.200000000000003</v>
      </c>
      <c r="H114" s="2">
        <v>36</v>
      </c>
      <c r="I114" s="2">
        <v>38.6</v>
      </c>
      <c r="J114" s="2">
        <v>42.3</v>
      </c>
      <c r="K114" s="2">
        <v>49.7</v>
      </c>
      <c r="L114" s="2">
        <v>51.6</v>
      </c>
      <c r="M114" s="2">
        <v>46</v>
      </c>
      <c r="N114" s="2">
        <v>32.799999999999997</v>
      </c>
      <c r="O114" s="2">
        <v>34.9</v>
      </c>
      <c r="P114" s="2">
        <v>37.1</v>
      </c>
      <c r="Q114" s="2">
        <v>37.299999999999997</v>
      </c>
      <c r="R114" s="2">
        <v>39.4</v>
      </c>
      <c r="S114" s="2">
        <v>42.9</v>
      </c>
      <c r="T114" s="2">
        <v>44.1</v>
      </c>
      <c r="U114" s="2">
        <v>46</v>
      </c>
      <c r="V114" s="2">
        <v>44.8</v>
      </c>
      <c r="W114" s="2">
        <v>48.3</v>
      </c>
      <c r="X114" s="2">
        <v>45.9</v>
      </c>
      <c r="Y114" s="2">
        <v>45.8</v>
      </c>
    </row>
    <row r="115" spans="1:25" x14ac:dyDescent="0.35">
      <c r="A115" s="1" t="s">
        <v>38</v>
      </c>
      <c r="B115" s="2">
        <v>8.9</v>
      </c>
      <c r="C115" s="2">
        <v>10.7</v>
      </c>
      <c r="D115" s="2">
        <v>10</v>
      </c>
      <c r="E115" s="2">
        <v>10.8</v>
      </c>
      <c r="F115" s="2">
        <v>10.7</v>
      </c>
      <c r="G115" s="2">
        <v>11.9</v>
      </c>
      <c r="H115" s="2">
        <v>12.3</v>
      </c>
      <c r="I115" s="2">
        <v>11.2</v>
      </c>
      <c r="J115" s="2">
        <v>12.9</v>
      </c>
      <c r="K115" s="2">
        <v>15.6</v>
      </c>
      <c r="L115" s="2">
        <v>16.3</v>
      </c>
      <c r="M115" s="2">
        <v>12.3</v>
      </c>
      <c r="N115" s="2">
        <v>11.7</v>
      </c>
      <c r="O115" s="2">
        <v>12.4</v>
      </c>
      <c r="P115" s="2">
        <v>11.4</v>
      </c>
      <c r="Q115" s="2">
        <v>13.2</v>
      </c>
      <c r="R115" s="2">
        <v>13.3</v>
      </c>
      <c r="S115" s="2">
        <v>14.6</v>
      </c>
      <c r="T115" s="2">
        <v>14.8</v>
      </c>
      <c r="U115" s="2">
        <v>15.9</v>
      </c>
      <c r="V115" s="2">
        <v>15.8</v>
      </c>
      <c r="W115" s="2">
        <v>17.100000000000001</v>
      </c>
      <c r="X115" s="2">
        <v>17</v>
      </c>
      <c r="Y115" s="2">
        <v>16.899999999999999</v>
      </c>
    </row>
    <row r="116" spans="1:25" x14ac:dyDescent="0.35">
      <c r="A116" s="1" t="s">
        <v>40</v>
      </c>
      <c r="B116" s="2">
        <v>168.3</v>
      </c>
      <c r="C116" s="2">
        <v>166.6</v>
      </c>
      <c r="D116" s="2">
        <v>156.6</v>
      </c>
      <c r="E116" s="2">
        <v>155.69999999999999</v>
      </c>
      <c r="F116" s="2">
        <v>136.9</v>
      </c>
      <c r="G116" s="2">
        <v>139.19999999999999</v>
      </c>
      <c r="H116" s="2">
        <v>137.69999999999999</v>
      </c>
      <c r="I116" s="2">
        <v>181.9</v>
      </c>
      <c r="J116" s="2">
        <v>202.5</v>
      </c>
      <c r="K116" s="2">
        <v>233.1</v>
      </c>
      <c r="L116" s="2">
        <v>256.3</v>
      </c>
      <c r="M116" s="2">
        <v>280.3</v>
      </c>
      <c r="N116" s="2">
        <v>167.1</v>
      </c>
      <c r="O116" s="2">
        <v>235.7</v>
      </c>
      <c r="P116" s="2">
        <v>281.5</v>
      </c>
      <c r="Q116" s="2">
        <v>269.2</v>
      </c>
      <c r="R116" s="2">
        <v>263.2</v>
      </c>
      <c r="S116" s="2">
        <v>265.60000000000002</v>
      </c>
      <c r="T116" s="2">
        <v>227.1</v>
      </c>
      <c r="U116" s="2">
        <v>203.6</v>
      </c>
      <c r="V116" s="2">
        <v>222.5</v>
      </c>
      <c r="W116" s="2">
        <v>253.9</v>
      </c>
      <c r="X116" s="2">
        <v>238.8</v>
      </c>
      <c r="Y116" s="2">
        <v>217.5</v>
      </c>
    </row>
    <row r="117" spans="1:25" x14ac:dyDescent="0.35">
      <c r="A117" s="1" t="s">
        <v>31</v>
      </c>
      <c r="B117" s="2">
        <v>48.1</v>
      </c>
      <c r="C117" s="2">
        <v>49</v>
      </c>
      <c r="D117" s="2">
        <v>46.2</v>
      </c>
      <c r="E117" s="2">
        <v>47</v>
      </c>
      <c r="F117" s="2">
        <v>40.299999999999997</v>
      </c>
      <c r="G117" s="2">
        <v>41.7</v>
      </c>
      <c r="H117" s="2">
        <v>39.299999999999997</v>
      </c>
      <c r="I117" s="2">
        <v>55</v>
      </c>
      <c r="J117" s="2">
        <v>56.2</v>
      </c>
      <c r="K117" s="2">
        <v>62.7</v>
      </c>
      <c r="L117" s="2">
        <v>64.599999999999994</v>
      </c>
      <c r="M117" s="2">
        <v>68.900000000000006</v>
      </c>
      <c r="N117" s="2">
        <v>41.1</v>
      </c>
      <c r="O117" s="2">
        <v>50.9</v>
      </c>
      <c r="P117" s="2">
        <v>62.6</v>
      </c>
      <c r="Q117" s="2">
        <v>65.8</v>
      </c>
      <c r="R117" s="2">
        <v>62.5</v>
      </c>
      <c r="S117" s="2">
        <v>64.2</v>
      </c>
      <c r="T117" s="2">
        <v>60.1</v>
      </c>
      <c r="U117" s="2">
        <v>56.9</v>
      </c>
      <c r="V117" s="2">
        <v>59.1</v>
      </c>
      <c r="W117" s="2">
        <v>67.099999999999994</v>
      </c>
      <c r="X117" s="2">
        <v>66.2</v>
      </c>
      <c r="Y117" s="2">
        <v>58.3</v>
      </c>
    </row>
    <row r="118" spans="1:25" x14ac:dyDescent="0.35">
      <c r="A118" s="1" t="s">
        <v>32</v>
      </c>
      <c r="B118" s="2">
        <v>32.4</v>
      </c>
      <c r="C118" s="2">
        <v>33.299999999999997</v>
      </c>
      <c r="D118" s="2">
        <v>33.700000000000003</v>
      </c>
      <c r="E118" s="2">
        <v>34.4</v>
      </c>
      <c r="F118" s="2">
        <v>31.7</v>
      </c>
      <c r="G118" s="2">
        <v>29.3</v>
      </c>
      <c r="H118" s="2">
        <v>28.6</v>
      </c>
      <c r="I118" s="2">
        <v>30.1</v>
      </c>
      <c r="J118" s="2">
        <v>30.7</v>
      </c>
      <c r="K118" s="2">
        <v>32</v>
      </c>
      <c r="L118" s="2">
        <v>32.5</v>
      </c>
      <c r="M118" s="2">
        <v>33</v>
      </c>
      <c r="N118" s="2">
        <v>25.6</v>
      </c>
      <c r="O118" s="2">
        <v>26.7</v>
      </c>
      <c r="P118" s="2">
        <v>29.7</v>
      </c>
      <c r="Q118" s="2">
        <v>31.2</v>
      </c>
      <c r="R118" s="2">
        <v>30.9</v>
      </c>
      <c r="S118" s="2">
        <v>31.8</v>
      </c>
      <c r="T118" s="2">
        <v>31.6</v>
      </c>
      <c r="U118" s="2">
        <v>30.4</v>
      </c>
      <c r="V118" s="2">
        <v>31.8</v>
      </c>
      <c r="W118" s="2">
        <v>34</v>
      </c>
      <c r="X118" s="2">
        <v>34.299999999999997</v>
      </c>
      <c r="Y118" s="2">
        <v>31.7</v>
      </c>
    </row>
    <row r="119" spans="1:25" x14ac:dyDescent="0.35">
      <c r="A119" s="1" t="s">
        <v>33</v>
      </c>
      <c r="B119" s="2">
        <v>2</v>
      </c>
      <c r="C119" s="2">
        <v>2.1</v>
      </c>
      <c r="D119" s="2">
        <v>2.1</v>
      </c>
      <c r="E119" s="2">
        <v>2.1</v>
      </c>
      <c r="F119" s="2">
        <v>1.8</v>
      </c>
      <c r="G119" s="2">
        <v>1.9</v>
      </c>
      <c r="H119" s="2">
        <v>1.9</v>
      </c>
      <c r="I119" s="2">
        <v>1.9</v>
      </c>
      <c r="J119" s="2">
        <v>2</v>
      </c>
      <c r="K119" s="2">
        <v>2</v>
      </c>
      <c r="L119" s="2">
        <v>2.2000000000000002</v>
      </c>
      <c r="M119" s="2">
        <v>2.2999999999999998</v>
      </c>
      <c r="N119" s="2">
        <v>2.4</v>
      </c>
      <c r="O119" s="2">
        <v>2.4</v>
      </c>
      <c r="P119" s="2">
        <v>2.4</v>
      </c>
      <c r="Q119" s="2">
        <v>2.4</v>
      </c>
      <c r="R119" s="2">
        <v>2.4</v>
      </c>
      <c r="S119" s="2">
        <v>2.4</v>
      </c>
      <c r="T119" s="2">
        <v>2.5</v>
      </c>
      <c r="U119" s="2">
        <v>2.5</v>
      </c>
      <c r="V119" s="2">
        <v>2.6</v>
      </c>
      <c r="W119" s="2">
        <v>2.6</v>
      </c>
      <c r="X119" s="2">
        <v>2.8</v>
      </c>
      <c r="Y119" s="2">
        <v>1</v>
      </c>
    </row>
    <row r="120" spans="1:25" x14ac:dyDescent="0.35">
      <c r="A120" s="1" t="s">
        <v>34</v>
      </c>
      <c r="B120" s="2">
        <v>13.6</v>
      </c>
      <c r="C120" s="2">
        <v>13.6</v>
      </c>
      <c r="D120" s="2">
        <v>10.4</v>
      </c>
      <c r="E120" s="2">
        <v>10.5</v>
      </c>
      <c r="F120" s="2">
        <v>6.8</v>
      </c>
      <c r="G120" s="2">
        <v>10.5</v>
      </c>
      <c r="H120" s="2">
        <v>8.8000000000000007</v>
      </c>
      <c r="I120" s="2">
        <v>23</v>
      </c>
      <c r="J120" s="2">
        <v>23.5</v>
      </c>
      <c r="K120" s="2">
        <v>28.6</v>
      </c>
      <c r="L120" s="2">
        <v>29.9</v>
      </c>
      <c r="M120" s="2">
        <v>33.6</v>
      </c>
      <c r="N120" s="2">
        <v>13.1</v>
      </c>
      <c r="O120" s="2">
        <v>21.9</v>
      </c>
      <c r="P120" s="2">
        <v>30.6</v>
      </c>
      <c r="Q120" s="2">
        <v>32.200000000000003</v>
      </c>
      <c r="R120" s="2">
        <v>29.2</v>
      </c>
      <c r="S120" s="2">
        <v>30</v>
      </c>
      <c r="T120" s="2">
        <v>26</v>
      </c>
      <c r="U120" s="2">
        <v>24</v>
      </c>
      <c r="V120" s="2">
        <v>24.8</v>
      </c>
      <c r="W120" s="2">
        <v>30.5</v>
      </c>
      <c r="X120" s="2">
        <v>29.1</v>
      </c>
      <c r="Y120" s="2">
        <v>25.6</v>
      </c>
    </row>
    <row r="121" spans="1:25" x14ac:dyDescent="0.35">
      <c r="A121" s="1" t="s">
        <v>35</v>
      </c>
      <c r="B121" s="2">
        <v>120.2</v>
      </c>
      <c r="C121" s="2">
        <v>117.7</v>
      </c>
      <c r="D121" s="2">
        <v>110.4</v>
      </c>
      <c r="E121" s="2">
        <v>108.7</v>
      </c>
      <c r="F121" s="2">
        <v>96.7</v>
      </c>
      <c r="G121" s="2">
        <v>97.5</v>
      </c>
      <c r="H121" s="2">
        <v>98.4</v>
      </c>
      <c r="I121" s="2">
        <v>126.9</v>
      </c>
      <c r="J121" s="2">
        <v>146.19999999999999</v>
      </c>
      <c r="K121" s="2">
        <v>170.5</v>
      </c>
      <c r="L121" s="2">
        <v>191.8</v>
      </c>
      <c r="M121" s="2">
        <v>211.5</v>
      </c>
      <c r="N121" s="2">
        <v>126</v>
      </c>
      <c r="O121" s="2">
        <v>184.8</v>
      </c>
      <c r="P121" s="2">
        <v>218.9</v>
      </c>
      <c r="Q121" s="2">
        <v>203.5</v>
      </c>
      <c r="R121" s="2">
        <v>200.8</v>
      </c>
      <c r="S121" s="2">
        <v>201.4</v>
      </c>
      <c r="T121" s="2">
        <v>167</v>
      </c>
      <c r="U121" s="2">
        <v>146.69999999999999</v>
      </c>
      <c r="V121" s="2">
        <v>163.4</v>
      </c>
      <c r="W121" s="2">
        <v>186.8</v>
      </c>
      <c r="X121" s="2">
        <v>172.6</v>
      </c>
      <c r="Y121" s="2">
        <v>159.19999999999999</v>
      </c>
    </row>
    <row r="122" spans="1:25" x14ac:dyDescent="0.35">
      <c r="A122" s="1" t="s">
        <v>36</v>
      </c>
      <c r="B122" s="2">
        <v>7</v>
      </c>
      <c r="C122" s="2">
        <v>7.6</v>
      </c>
      <c r="D122" s="2">
        <v>10</v>
      </c>
      <c r="E122" s="2">
        <v>11</v>
      </c>
      <c r="F122" s="2">
        <v>14.7</v>
      </c>
      <c r="G122" s="2">
        <v>9.9</v>
      </c>
      <c r="H122" s="2">
        <v>10.199999999999999</v>
      </c>
      <c r="I122" s="2">
        <v>11.8</v>
      </c>
      <c r="J122" s="2">
        <v>14.2</v>
      </c>
      <c r="K122" s="2">
        <v>12.5</v>
      </c>
      <c r="L122" s="2">
        <v>13.7</v>
      </c>
      <c r="M122" s="2">
        <v>16.600000000000001</v>
      </c>
      <c r="N122" s="2">
        <v>9.5</v>
      </c>
      <c r="O122" s="2">
        <v>11.2</v>
      </c>
      <c r="P122" s="2">
        <v>13.5</v>
      </c>
      <c r="Q122" s="2">
        <v>12</v>
      </c>
      <c r="R122" s="2">
        <v>12</v>
      </c>
      <c r="S122" s="2">
        <v>12.4</v>
      </c>
      <c r="T122" s="2">
        <v>9.8000000000000007</v>
      </c>
      <c r="U122" s="2">
        <v>8.1</v>
      </c>
      <c r="V122" s="2">
        <v>8.1999999999999993</v>
      </c>
      <c r="W122" s="2">
        <v>7.8</v>
      </c>
      <c r="X122" s="2">
        <v>6.7</v>
      </c>
      <c r="Y122" s="2">
        <v>5.5</v>
      </c>
    </row>
    <row r="123" spans="1:25" x14ac:dyDescent="0.35">
      <c r="A123" s="1" t="s">
        <v>37</v>
      </c>
      <c r="B123" s="2">
        <v>99.6</v>
      </c>
      <c r="C123" s="2">
        <v>94.5</v>
      </c>
      <c r="D123" s="2">
        <v>84</v>
      </c>
      <c r="E123" s="2">
        <v>81.400000000000006</v>
      </c>
      <c r="F123" s="2">
        <v>64.8</v>
      </c>
      <c r="G123" s="2">
        <v>71.2</v>
      </c>
      <c r="H123" s="2">
        <v>71.900000000000006</v>
      </c>
      <c r="I123" s="2">
        <v>99.3</v>
      </c>
      <c r="J123" s="2">
        <v>114.8</v>
      </c>
      <c r="K123" s="2">
        <v>142</v>
      </c>
      <c r="L123" s="2">
        <v>158.80000000000001</v>
      </c>
      <c r="M123" s="2">
        <v>174.9</v>
      </c>
      <c r="N123" s="2">
        <v>100.6</v>
      </c>
      <c r="O123" s="2">
        <v>153</v>
      </c>
      <c r="P123" s="2">
        <v>186.1</v>
      </c>
      <c r="Q123" s="2">
        <v>171.7</v>
      </c>
      <c r="R123" s="2">
        <v>170.4</v>
      </c>
      <c r="S123" s="2">
        <v>169.3</v>
      </c>
      <c r="T123" s="2">
        <v>139.19999999999999</v>
      </c>
      <c r="U123" s="2">
        <v>121.5</v>
      </c>
      <c r="V123" s="2">
        <v>133.69999999999999</v>
      </c>
      <c r="W123" s="2">
        <v>156.19999999999999</v>
      </c>
      <c r="X123" s="2">
        <v>144.6</v>
      </c>
      <c r="Y123" s="2">
        <v>135</v>
      </c>
    </row>
    <row r="124" spans="1:25" x14ac:dyDescent="0.35">
      <c r="A124" s="1" t="s">
        <v>38</v>
      </c>
      <c r="B124" s="2">
        <v>13.6</v>
      </c>
      <c r="C124" s="2">
        <v>15.6</v>
      </c>
      <c r="D124" s="2">
        <v>16.399999999999999</v>
      </c>
      <c r="E124" s="2">
        <v>16.3</v>
      </c>
      <c r="F124" s="2">
        <v>17.100000000000001</v>
      </c>
      <c r="G124" s="2">
        <v>16.399999999999999</v>
      </c>
      <c r="H124" s="2">
        <v>16.399999999999999</v>
      </c>
      <c r="I124" s="2">
        <v>15.8</v>
      </c>
      <c r="J124" s="2">
        <v>17.3</v>
      </c>
      <c r="K124" s="2">
        <v>15.9</v>
      </c>
      <c r="L124" s="2">
        <v>19.3</v>
      </c>
      <c r="M124" s="2">
        <v>19.899999999999999</v>
      </c>
      <c r="N124" s="2">
        <v>16</v>
      </c>
      <c r="O124" s="2">
        <v>20.5</v>
      </c>
      <c r="P124" s="2">
        <v>19.2</v>
      </c>
      <c r="Q124" s="2">
        <v>19.8</v>
      </c>
      <c r="R124" s="2">
        <v>18.399999999999999</v>
      </c>
      <c r="S124" s="2">
        <v>19.7</v>
      </c>
      <c r="T124" s="2">
        <v>18</v>
      </c>
      <c r="U124" s="2">
        <v>17.100000000000001</v>
      </c>
      <c r="V124" s="2">
        <v>21.6</v>
      </c>
      <c r="W124" s="2">
        <v>22.8</v>
      </c>
      <c r="X124" s="2">
        <v>21.3</v>
      </c>
      <c r="Y124" s="2">
        <v>18.7</v>
      </c>
    </row>
    <row r="125" spans="1:25" x14ac:dyDescent="0.35">
      <c r="A125" s="1" t="s">
        <v>41</v>
      </c>
      <c r="B125" s="2">
        <v>243.9</v>
      </c>
      <c r="C125" s="2">
        <v>254.7</v>
      </c>
      <c r="D125" s="2">
        <v>257.3</v>
      </c>
      <c r="E125" s="2">
        <v>269.2</v>
      </c>
      <c r="F125" s="2">
        <v>252.6</v>
      </c>
      <c r="G125" s="2">
        <v>246.9</v>
      </c>
      <c r="H125" s="2">
        <v>244.3</v>
      </c>
      <c r="I125" s="2">
        <v>260.3</v>
      </c>
      <c r="J125" s="2">
        <v>287.89999999999998</v>
      </c>
      <c r="K125" s="2">
        <v>316.7</v>
      </c>
      <c r="L125" s="2">
        <v>342.8</v>
      </c>
      <c r="M125" s="2">
        <v>357.8</v>
      </c>
      <c r="N125" s="2">
        <v>280.2</v>
      </c>
      <c r="O125" s="2">
        <v>295.60000000000002</v>
      </c>
      <c r="P125" s="2">
        <v>326.8</v>
      </c>
      <c r="Q125" s="2">
        <v>343.5</v>
      </c>
      <c r="R125" s="2">
        <v>350.6</v>
      </c>
      <c r="S125" s="2">
        <v>360.7</v>
      </c>
      <c r="T125" s="2">
        <v>352</v>
      </c>
      <c r="U125" s="2">
        <v>340.6</v>
      </c>
      <c r="V125" s="2">
        <v>346.9</v>
      </c>
      <c r="W125" s="2">
        <v>373.7</v>
      </c>
      <c r="X125" s="2">
        <v>378</v>
      </c>
      <c r="Y125" s="2">
        <v>352.6</v>
      </c>
    </row>
    <row r="126" spans="1:25" x14ac:dyDescent="0.35">
      <c r="A126" s="1" t="s">
        <v>31</v>
      </c>
      <c r="B126" s="2">
        <v>110</v>
      </c>
      <c r="C126" s="2">
        <v>111.7</v>
      </c>
      <c r="D126" s="2">
        <v>116.1</v>
      </c>
      <c r="E126" s="2">
        <v>121.3</v>
      </c>
      <c r="F126" s="2">
        <v>110.9</v>
      </c>
      <c r="G126" s="2">
        <v>106.1</v>
      </c>
      <c r="H126" s="2">
        <v>108.5</v>
      </c>
      <c r="I126" s="2">
        <v>114.7</v>
      </c>
      <c r="J126" s="2">
        <v>122.3</v>
      </c>
      <c r="K126" s="2">
        <v>126.8</v>
      </c>
      <c r="L126" s="2">
        <v>134.80000000000001</v>
      </c>
      <c r="M126" s="2">
        <v>133.19999999999999</v>
      </c>
      <c r="N126" s="2">
        <v>117.3</v>
      </c>
      <c r="O126" s="2">
        <v>120</v>
      </c>
      <c r="P126" s="2">
        <v>127.4</v>
      </c>
      <c r="Q126" s="2">
        <v>138</v>
      </c>
      <c r="R126" s="2">
        <v>141.9</v>
      </c>
      <c r="S126" s="2">
        <v>144.1</v>
      </c>
      <c r="T126" s="2">
        <v>147.4</v>
      </c>
      <c r="U126" s="2">
        <v>146</v>
      </c>
      <c r="V126" s="2">
        <v>149.9</v>
      </c>
      <c r="W126" s="2">
        <v>155.4</v>
      </c>
      <c r="X126" s="2">
        <v>162.9</v>
      </c>
      <c r="Y126" s="2">
        <v>145.80000000000001</v>
      </c>
    </row>
    <row r="127" spans="1:25" x14ac:dyDescent="0.35">
      <c r="A127" s="1" t="s">
        <v>32</v>
      </c>
      <c r="B127" s="2">
        <v>70.8</v>
      </c>
      <c r="C127" s="2">
        <v>74.3</v>
      </c>
      <c r="D127" s="2">
        <v>76.2</v>
      </c>
      <c r="E127" s="2">
        <v>80.2</v>
      </c>
      <c r="F127" s="2">
        <v>77.099999999999994</v>
      </c>
      <c r="G127" s="2">
        <v>74.099999999999994</v>
      </c>
      <c r="H127" s="2">
        <v>73.5</v>
      </c>
      <c r="I127" s="2">
        <v>77.2</v>
      </c>
      <c r="J127" s="2">
        <v>81.099999999999994</v>
      </c>
      <c r="K127" s="2">
        <v>85.4</v>
      </c>
      <c r="L127" s="2">
        <v>88.9</v>
      </c>
      <c r="M127" s="2">
        <v>90.5</v>
      </c>
      <c r="N127" s="2">
        <v>77.5</v>
      </c>
      <c r="O127" s="2">
        <v>78</v>
      </c>
      <c r="P127" s="2">
        <v>83.9</v>
      </c>
      <c r="Q127" s="2">
        <v>90.3</v>
      </c>
      <c r="R127" s="2">
        <v>91.2</v>
      </c>
      <c r="S127" s="2">
        <v>95.3</v>
      </c>
      <c r="T127" s="2">
        <v>97.1</v>
      </c>
      <c r="U127" s="2">
        <v>95.6</v>
      </c>
      <c r="V127" s="2">
        <v>99.3</v>
      </c>
      <c r="W127" s="2">
        <v>105.3</v>
      </c>
      <c r="X127" s="2">
        <v>106.9</v>
      </c>
      <c r="Y127" s="2">
        <v>102.2</v>
      </c>
    </row>
    <row r="128" spans="1:25" x14ac:dyDescent="0.35">
      <c r="A128" s="1" t="s">
        <v>33</v>
      </c>
      <c r="B128" s="2">
        <v>1.9</v>
      </c>
      <c r="C128" s="2">
        <v>1.9</v>
      </c>
      <c r="D128" s="2">
        <v>2.1</v>
      </c>
      <c r="E128" s="2">
        <v>2.2000000000000002</v>
      </c>
      <c r="F128" s="2">
        <v>2</v>
      </c>
      <c r="G128" s="2">
        <v>2.1</v>
      </c>
      <c r="H128" s="2">
        <v>2.2000000000000002</v>
      </c>
      <c r="I128" s="2">
        <v>2.2999999999999998</v>
      </c>
      <c r="J128" s="2">
        <v>2.4</v>
      </c>
      <c r="K128" s="2">
        <v>2.5</v>
      </c>
      <c r="L128" s="2">
        <v>2.6</v>
      </c>
      <c r="M128" s="2">
        <v>2.9</v>
      </c>
      <c r="N128" s="2">
        <v>2.6</v>
      </c>
      <c r="O128" s="2">
        <v>2.6</v>
      </c>
      <c r="P128" s="2">
        <v>2.9</v>
      </c>
      <c r="Q128" s="2">
        <v>2.9</v>
      </c>
      <c r="R128" s="2">
        <v>3.5</v>
      </c>
      <c r="S128" s="2">
        <v>3.4</v>
      </c>
      <c r="T128" s="2">
        <v>3.3</v>
      </c>
      <c r="U128" s="2">
        <v>3.3</v>
      </c>
      <c r="V128" s="2">
        <v>3.5</v>
      </c>
      <c r="W128" s="2">
        <v>3.6</v>
      </c>
      <c r="X128" s="2">
        <v>4</v>
      </c>
      <c r="Y128" s="2">
        <v>-7.9</v>
      </c>
    </row>
    <row r="129" spans="1:25" x14ac:dyDescent="0.35">
      <c r="A129" s="1" t="s">
        <v>34</v>
      </c>
      <c r="B129" s="2">
        <v>37.4</v>
      </c>
      <c r="C129" s="2">
        <v>35.5</v>
      </c>
      <c r="D129" s="2">
        <v>37.799999999999997</v>
      </c>
      <c r="E129" s="2">
        <v>38.9</v>
      </c>
      <c r="F129" s="2">
        <v>31.8</v>
      </c>
      <c r="G129" s="2">
        <v>29.9</v>
      </c>
      <c r="H129" s="2">
        <v>32.799999999999997</v>
      </c>
      <c r="I129" s="2">
        <v>35.200000000000003</v>
      </c>
      <c r="J129" s="2">
        <v>38.9</v>
      </c>
      <c r="K129" s="2">
        <v>38.9</v>
      </c>
      <c r="L129" s="2">
        <v>43.3</v>
      </c>
      <c r="M129" s="2">
        <v>39.799999999999997</v>
      </c>
      <c r="N129" s="2">
        <v>37.200000000000003</v>
      </c>
      <c r="O129" s="2">
        <v>39.4</v>
      </c>
      <c r="P129" s="2">
        <v>40.6</v>
      </c>
      <c r="Q129" s="2">
        <v>44.9</v>
      </c>
      <c r="R129" s="2">
        <v>47.2</v>
      </c>
      <c r="S129" s="2">
        <v>45.4</v>
      </c>
      <c r="T129" s="2">
        <v>47</v>
      </c>
      <c r="U129" s="2">
        <v>47.2</v>
      </c>
      <c r="V129" s="2">
        <v>47.1</v>
      </c>
      <c r="W129" s="2">
        <v>46.5</v>
      </c>
      <c r="X129" s="2">
        <v>52</v>
      </c>
      <c r="Y129" s="2">
        <v>51.5</v>
      </c>
    </row>
    <row r="130" spans="1:25" x14ac:dyDescent="0.35">
      <c r="A130" s="1" t="s">
        <v>35</v>
      </c>
      <c r="B130" s="2">
        <v>133.9</v>
      </c>
      <c r="C130" s="2">
        <v>143</v>
      </c>
      <c r="D130" s="2">
        <v>141.19999999999999</v>
      </c>
      <c r="E130" s="2">
        <v>147.9</v>
      </c>
      <c r="F130" s="2">
        <v>141.69999999999999</v>
      </c>
      <c r="G130" s="2">
        <v>140.80000000000001</v>
      </c>
      <c r="H130" s="2">
        <v>135.80000000000001</v>
      </c>
      <c r="I130" s="2">
        <v>145.6</v>
      </c>
      <c r="J130" s="2">
        <v>165.6</v>
      </c>
      <c r="K130" s="2">
        <v>189.9</v>
      </c>
      <c r="L130" s="2">
        <v>207.9</v>
      </c>
      <c r="M130" s="2">
        <v>224.6</v>
      </c>
      <c r="N130" s="2">
        <v>162.9</v>
      </c>
      <c r="O130" s="2">
        <v>175.6</v>
      </c>
      <c r="P130" s="2">
        <v>199.3</v>
      </c>
      <c r="Q130" s="2">
        <v>205.5</v>
      </c>
      <c r="R130" s="2">
        <v>208.7</v>
      </c>
      <c r="S130" s="2">
        <v>216.6</v>
      </c>
      <c r="T130" s="2">
        <v>204.5</v>
      </c>
      <c r="U130" s="2">
        <v>194.6</v>
      </c>
      <c r="V130" s="2">
        <v>197</v>
      </c>
      <c r="W130" s="2">
        <v>218.3</v>
      </c>
      <c r="X130" s="2">
        <v>215.1</v>
      </c>
      <c r="Y130" s="2">
        <v>206.8</v>
      </c>
    </row>
    <row r="131" spans="1:25" x14ac:dyDescent="0.35">
      <c r="A131" s="1" t="s">
        <v>36</v>
      </c>
      <c r="B131" s="2">
        <v>3.2</v>
      </c>
      <c r="C131" s="2">
        <v>3.1</v>
      </c>
      <c r="D131" s="2">
        <v>5.0999999999999996</v>
      </c>
      <c r="E131" s="2">
        <v>6.2</v>
      </c>
      <c r="F131" s="2">
        <v>8.9</v>
      </c>
      <c r="G131" s="2">
        <v>4.3</v>
      </c>
      <c r="H131" s="2">
        <v>4.2</v>
      </c>
      <c r="I131" s="2">
        <v>3.6</v>
      </c>
      <c r="J131" s="2">
        <v>4.7</v>
      </c>
      <c r="K131" s="2">
        <v>4.0999999999999996</v>
      </c>
      <c r="L131" s="2">
        <v>5.6</v>
      </c>
      <c r="M131" s="2">
        <v>7.4</v>
      </c>
      <c r="N131" s="2">
        <v>5.3</v>
      </c>
      <c r="O131" s="2">
        <v>5.2</v>
      </c>
      <c r="P131" s="2">
        <v>5.8</v>
      </c>
      <c r="Q131" s="2">
        <v>4.9000000000000004</v>
      </c>
      <c r="R131" s="2">
        <v>5.0999999999999996</v>
      </c>
      <c r="S131" s="2">
        <v>5.5</v>
      </c>
      <c r="T131" s="2">
        <v>4.8</v>
      </c>
      <c r="U131" s="2">
        <v>4.8</v>
      </c>
      <c r="V131" s="2">
        <v>4.5999999999999996</v>
      </c>
      <c r="W131" s="2">
        <v>4.2</v>
      </c>
      <c r="X131" s="2">
        <v>3.9</v>
      </c>
      <c r="Y131" s="2">
        <v>3.5</v>
      </c>
    </row>
    <row r="132" spans="1:25" x14ac:dyDescent="0.35">
      <c r="A132" s="1" t="s">
        <v>37</v>
      </c>
      <c r="B132" s="2">
        <v>101.1</v>
      </c>
      <c r="C132" s="2">
        <v>106.8</v>
      </c>
      <c r="D132" s="2">
        <v>98</v>
      </c>
      <c r="E132" s="2">
        <v>100.7</v>
      </c>
      <c r="F132" s="2">
        <v>86.7</v>
      </c>
      <c r="G132" s="2">
        <v>91.4</v>
      </c>
      <c r="H132" s="2">
        <v>86</v>
      </c>
      <c r="I132" s="2">
        <v>108.5</v>
      </c>
      <c r="J132" s="2">
        <v>125.1</v>
      </c>
      <c r="K132" s="2">
        <v>145.69999999999999</v>
      </c>
      <c r="L132" s="2">
        <v>157.80000000000001</v>
      </c>
      <c r="M132" s="2">
        <v>175.1</v>
      </c>
      <c r="N132" s="2">
        <v>113.4</v>
      </c>
      <c r="O132" s="2">
        <v>127.5</v>
      </c>
      <c r="P132" s="2">
        <v>152.19999999999999</v>
      </c>
      <c r="Q132" s="2">
        <v>157.80000000000001</v>
      </c>
      <c r="R132" s="2">
        <v>159.1</v>
      </c>
      <c r="S132" s="2">
        <v>165.4</v>
      </c>
      <c r="T132" s="2">
        <v>154.6</v>
      </c>
      <c r="U132" s="2">
        <v>143.69999999999999</v>
      </c>
      <c r="V132" s="2">
        <v>141.9</v>
      </c>
      <c r="W132" s="2">
        <v>160.19999999999999</v>
      </c>
      <c r="X132" s="2">
        <v>154.5</v>
      </c>
      <c r="Y132" s="2">
        <v>150.1</v>
      </c>
    </row>
    <row r="133" spans="1:25" x14ac:dyDescent="0.35">
      <c r="A133" s="1" t="s">
        <v>38</v>
      </c>
      <c r="B133" s="2">
        <v>29.6</v>
      </c>
      <c r="C133" s="2">
        <v>33.1</v>
      </c>
      <c r="D133" s="2">
        <v>38.200000000000003</v>
      </c>
      <c r="E133" s="2">
        <v>41</v>
      </c>
      <c r="F133" s="2">
        <v>46</v>
      </c>
      <c r="G133" s="2">
        <v>45.1</v>
      </c>
      <c r="H133" s="2">
        <v>45.6</v>
      </c>
      <c r="I133" s="2">
        <v>33.6</v>
      </c>
      <c r="J133" s="2">
        <v>35.700000000000003</v>
      </c>
      <c r="K133" s="2">
        <v>40.1</v>
      </c>
      <c r="L133" s="2">
        <v>44.5</v>
      </c>
      <c r="M133" s="2">
        <v>42.1</v>
      </c>
      <c r="N133" s="2">
        <v>44.2</v>
      </c>
      <c r="O133" s="2">
        <v>43</v>
      </c>
      <c r="P133" s="2">
        <v>41.3</v>
      </c>
      <c r="Q133" s="2">
        <v>42.8</v>
      </c>
      <c r="R133" s="2">
        <v>44.4</v>
      </c>
      <c r="S133" s="2">
        <v>45.7</v>
      </c>
      <c r="T133" s="2">
        <v>45.1</v>
      </c>
      <c r="U133" s="2">
        <v>46.1</v>
      </c>
      <c r="V133" s="2">
        <v>50.4</v>
      </c>
      <c r="W133" s="2">
        <v>53.9</v>
      </c>
      <c r="X133" s="2">
        <v>56.6</v>
      </c>
      <c r="Y133" s="2">
        <v>53.2</v>
      </c>
    </row>
    <row r="134" spans="1:25" x14ac:dyDescent="0.35">
      <c r="A134" s="1" t="s">
        <v>42</v>
      </c>
      <c r="B134" s="2">
        <v>269.8</v>
      </c>
      <c r="C134" s="2">
        <v>278</v>
      </c>
      <c r="D134" s="2">
        <v>275.89999999999998</v>
      </c>
      <c r="E134" s="2">
        <v>294.60000000000002</v>
      </c>
      <c r="F134" s="2">
        <v>264.8</v>
      </c>
      <c r="G134" s="2">
        <v>246.8</v>
      </c>
      <c r="H134" s="2">
        <v>250.1</v>
      </c>
      <c r="I134" s="2">
        <v>265.8</v>
      </c>
      <c r="J134" s="2">
        <v>298.89999999999998</v>
      </c>
      <c r="K134" s="2">
        <v>323.7</v>
      </c>
      <c r="L134" s="2">
        <v>346.8</v>
      </c>
      <c r="M134" s="2">
        <v>353.9</v>
      </c>
      <c r="N134" s="2">
        <v>285.2</v>
      </c>
      <c r="O134" s="2">
        <v>318.7</v>
      </c>
      <c r="P134" s="2">
        <v>369.1</v>
      </c>
      <c r="Q134" s="2">
        <v>404.8</v>
      </c>
      <c r="R134" s="2">
        <v>397</v>
      </c>
      <c r="S134" s="2">
        <v>408.9</v>
      </c>
      <c r="T134" s="2">
        <v>378.8</v>
      </c>
      <c r="U134" s="2">
        <v>352.6</v>
      </c>
      <c r="V134" s="2">
        <v>366.5</v>
      </c>
      <c r="W134" s="2">
        <v>390.1</v>
      </c>
      <c r="X134" s="2">
        <v>393.3</v>
      </c>
      <c r="Y134" s="2">
        <v>378.7</v>
      </c>
    </row>
    <row r="135" spans="1:25" x14ac:dyDescent="0.35">
      <c r="A135" s="1" t="s">
        <v>31</v>
      </c>
      <c r="B135" s="2">
        <v>102.2</v>
      </c>
      <c r="C135" s="2">
        <v>113.8</v>
      </c>
      <c r="D135" s="2">
        <v>111.1</v>
      </c>
      <c r="E135" s="2">
        <v>113.1</v>
      </c>
      <c r="F135" s="2">
        <v>105.3</v>
      </c>
      <c r="G135" s="2">
        <v>98.9</v>
      </c>
      <c r="H135" s="2">
        <v>97.4</v>
      </c>
      <c r="I135" s="2">
        <v>104.1</v>
      </c>
      <c r="J135" s="2">
        <v>114.4</v>
      </c>
      <c r="K135" s="2">
        <v>121.9</v>
      </c>
      <c r="L135" s="2">
        <v>129.6</v>
      </c>
      <c r="M135" s="2">
        <v>131.69999999999999</v>
      </c>
      <c r="N135" s="2">
        <v>118.5</v>
      </c>
      <c r="O135" s="2">
        <v>127.3</v>
      </c>
      <c r="P135" s="2">
        <v>144.9</v>
      </c>
      <c r="Q135" s="2">
        <v>153</v>
      </c>
      <c r="R135" s="2">
        <v>158.5</v>
      </c>
      <c r="S135" s="2">
        <v>161.1</v>
      </c>
      <c r="T135" s="2">
        <v>152.5</v>
      </c>
      <c r="U135" s="2">
        <v>143.80000000000001</v>
      </c>
      <c r="V135" s="2">
        <v>153.69999999999999</v>
      </c>
      <c r="W135" s="2">
        <v>161.9</v>
      </c>
      <c r="X135" s="2">
        <v>167.5</v>
      </c>
      <c r="Y135" s="2">
        <v>157.6</v>
      </c>
    </row>
    <row r="136" spans="1:25" x14ac:dyDescent="0.35">
      <c r="A136" s="1" t="s">
        <v>32</v>
      </c>
      <c r="B136" s="2">
        <v>72.400000000000006</v>
      </c>
      <c r="C136" s="2">
        <v>74.900000000000006</v>
      </c>
      <c r="D136" s="2">
        <v>76.099999999999994</v>
      </c>
      <c r="E136" s="2">
        <v>80.2</v>
      </c>
      <c r="F136" s="2">
        <v>74.900000000000006</v>
      </c>
      <c r="G136" s="2">
        <v>69.599999999999994</v>
      </c>
      <c r="H136" s="2">
        <v>68.7</v>
      </c>
      <c r="I136" s="2">
        <v>71.8</v>
      </c>
      <c r="J136" s="2">
        <v>75.5</v>
      </c>
      <c r="K136" s="2">
        <v>79.3</v>
      </c>
      <c r="L136" s="2">
        <v>82.8</v>
      </c>
      <c r="M136" s="2">
        <v>84.2</v>
      </c>
      <c r="N136" s="2">
        <v>73.900000000000006</v>
      </c>
      <c r="O136" s="2">
        <v>75.2</v>
      </c>
      <c r="P136" s="2">
        <v>83.2</v>
      </c>
      <c r="Q136" s="2">
        <v>88.4</v>
      </c>
      <c r="R136" s="2">
        <v>88.7</v>
      </c>
      <c r="S136" s="2">
        <v>92.6</v>
      </c>
      <c r="T136" s="2">
        <v>94.7</v>
      </c>
      <c r="U136" s="2">
        <v>90.8</v>
      </c>
      <c r="V136" s="2">
        <v>94.8</v>
      </c>
      <c r="W136" s="2">
        <v>100.4</v>
      </c>
      <c r="X136" s="2">
        <v>101.9</v>
      </c>
      <c r="Y136" s="2">
        <v>96.9</v>
      </c>
    </row>
    <row r="137" spans="1:25" x14ac:dyDescent="0.35">
      <c r="A137" s="1" t="s">
        <v>33</v>
      </c>
      <c r="B137" s="2">
        <v>2</v>
      </c>
      <c r="C137" s="2">
        <v>2.2000000000000002</v>
      </c>
      <c r="D137" s="2">
        <v>2.2999999999999998</v>
      </c>
      <c r="E137" s="2">
        <v>2.5</v>
      </c>
      <c r="F137" s="2">
        <v>2.5</v>
      </c>
      <c r="G137" s="2">
        <v>2.5</v>
      </c>
      <c r="H137" s="2">
        <v>2.5</v>
      </c>
      <c r="I137" s="2">
        <v>2.7</v>
      </c>
      <c r="J137" s="2">
        <v>2.8</v>
      </c>
      <c r="K137" s="2">
        <v>2.9</v>
      </c>
      <c r="L137" s="2">
        <v>3.1</v>
      </c>
      <c r="M137" s="2">
        <v>3.1</v>
      </c>
      <c r="N137" s="2">
        <v>3.3</v>
      </c>
      <c r="O137" s="2">
        <v>3.3</v>
      </c>
      <c r="P137" s="2">
        <v>3.4</v>
      </c>
      <c r="Q137" s="2">
        <v>3.4</v>
      </c>
      <c r="R137" s="2">
        <v>3.4</v>
      </c>
      <c r="S137" s="2">
        <v>3.4</v>
      </c>
      <c r="T137" s="2">
        <v>3.5</v>
      </c>
      <c r="U137" s="2">
        <v>3.6</v>
      </c>
      <c r="V137" s="2">
        <v>3.7</v>
      </c>
      <c r="W137" s="2">
        <v>3.8</v>
      </c>
      <c r="X137" s="2">
        <v>4.0999999999999996</v>
      </c>
      <c r="Y137" s="2">
        <v>-3.7</v>
      </c>
    </row>
    <row r="138" spans="1:25" x14ac:dyDescent="0.35">
      <c r="A138" s="1" t="s">
        <v>34</v>
      </c>
      <c r="B138" s="2">
        <v>27.9</v>
      </c>
      <c r="C138" s="2">
        <v>36.700000000000003</v>
      </c>
      <c r="D138" s="2">
        <v>32.700000000000003</v>
      </c>
      <c r="E138" s="2">
        <v>30.4</v>
      </c>
      <c r="F138" s="2">
        <v>28</v>
      </c>
      <c r="G138" s="2">
        <v>26.8</v>
      </c>
      <c r="H138" s="2">
        <v>26.2</v>
      </c>
      <c r="I138" s="2">
        <v>29.6</v>
      </c>
      <c r="J138" s="2">
        <v>36.1</v>
      </c>
      <c r="K138" s="2">
        <v>39.700000000000003</v>
      </c>
      <c r="L138" s="2">
        <v>43.7</v>
      </c>
      <c r="M138" s="2">
        <v>44.3</v>
      </c>
      <c r="N138" s="2">
        <v>41.3</v>
      </c>
      <c r="O138" s="2">
        <v>48.9</v>
      </c>
      <c r="P138" s="2">
        <v>58.3</v>
      </c>
      <c r="Q138" s="2">
        <v>61.2</v>
      </c>
      <c r="R138" s="2">
        <v>66.400000000000006</v>
      </c>
      <c r="S138" s="2">
        <v>65.099999999999994</v>
      </c>
      <c r="T138" s="2">
        <v>54.4</v>
      </c>
      <c r="U138" s="2">
        <v>49.4</v>
      </c>
      <c r="V138" s="2">
        <v>55.2</v>
      </c>
      <c r="W138" s="2">
        <v>57.7</v>
      </c>
      <c r="X138" s="2">
        <v>61.6</v>
      </c>
      <c r="Y138" s="2">
        <v>64.3</v>
      </c>
    </row>
    <row r="139" spans="1:25" x14ac:dyDescent="0.35">
      <c r="A139" s="1" t="s">
        <v>35</v>
      </c>
      <c r="B139" s="2">
        <v>167.5</v>
      </c>
      <c r="C139" s="2">
        <v>164.2</v>
      </c>
      <c r="D139" s="2">
        <v>164.8</v>
      </c>
      <c r="E139" s="2">
        <v>181.5</v>
      </c>
      <c r="F139" s="2">
        <v>159.5</v>
      </c>
      <c r="G139" s="2">
        <v>147.9</v>
      </c>
      <c r="H139" s="2">
        <v>152.69999999999999</v>
      </c>
      <c r="I139" s="2">
        <v>161.6</v>
      </c>
      <c r="J139" s="2">
        <v>184.5</v>
      </c>
      <c r="K139" s="2">
        <v>201.8</v>
      </c>
      <c r="L139" s="2">
        <v>217.3</v>
      </c>
      <c r="M139" s="2">
        <v>222.2</v>
      </c>
      <c r="N139" s="2">
        <v>166.7</v>
      </c>
      <c r="O139" s="2">
        <v>191.3</v>
      </c>
      <c r="P139" s="2">
        <v>224.2</v>
      </c>
      <c r="Q139" s="2">
        <v>251.8</v>
      </c>
      <c r="R139" s="2">
        <v>238.4</v>
      </c>
      <c r="S139" s="2">
        <v>247.8</v>
      </c>
      <c r="T139" s="2">
        <v>226.2</v>
      </c>
      <c r="U139" s="2">
        <v>208.9</v>
      </c>
      <c r="V139" s="2">
        <v>212.8</v>
      </c>
      <c r="W139" s="2">
        <v>228.2</v>
      </c>
      <c r="X139" s="2">
        <v>225.9</v>
      </c>
      <c r="Y139" s="2">
        <v>221.1</v>
      </c>
    </row>
    <row r="140" spans="1:25" x14ac:dyDescent="0.35">
      <c r="A140" s="1" t="s">
        <v>36</v>
      </c>
      <c r="B140" s="2">
        <v>2</v>
      </c>
      <c r="C140" s="2">
        <v>1.6</v>
      </c>
      <c r="D140" s="2">
        <v>2.4</v>
      </c>
      <c r="E140" s="2">
        <v>3.4</v>
      </c>
      <c r="F140" s="2">
        <v>4.2</v>
      </c>
      <c r="G140" s="2">
        <v>1.9</v>
      </c>
      <c r="H140" s="2">
        <v>2</v>
      </c>
      <c r="I140" s="2">
        <v>1.8</v>
      </c>
      <c r="J140" s="2">
        <v>2.5</v>
      </c>
      <c r="K140" s="2">
        <v>2.1</v>
      </c>
      <c r="L140" s="2">
        <v>2.9</v>
      </c>
      <c r="M140" s="2">
        <v>3.7</v>
      </c>
      <c r="N140" s="2">
        <v>2.7</v>
      </c>
      <c r="O140" s="2">
        <v>2.6</v>
      </c>
      <c r="P140" s="2">
        <v>3.1</v>
      </c>
      <c r="Q140" s="2">
        <v>2.4</v>
      </c>
      <c r="R140" s="2">
        <v>2.2999999999999998</v>
      </c>
      <c r="S140" s="2">
        <v>2.5</v>
      </c>
      <c r="T140" s="2">
        <v>2.2000000000000002</v>
      </c>
      <c r="U140" s="2">
        <v>2.2999999999999998</v>
      </c>
      <c r="V140" s="2">
        <v>2.1</v>
      </c>
      <c r="W140" s="2">
        <v>2</v>
      </c>
      <c r="X140" s="2">
        <v>1.8</v>
      </c>
      <c r="Y140" s="2">
        <v>1.6</v>
      </c>
    </row>
    <row r="141" spans="1:25" x14ac:dyDescent="0.35">
      <c r="A141" s="1" t="s">
        <v>37</v>
      </c>
      <c r="B141" s="2">
        <v>130</v>
      </c>
      <c r="C141" s="2">
        <v>126.6</v>
      </c>
      <c r="D141" s="2">
        <v>124.6</v>
      </c>
      <c r="E141" s="2">
        <v>135.9</v>
      </c>
      <c r="F141" s="2">
        <v>114.8</v>
      </c>
      <c r="G141" s="2">
        <v>109.6</v>
      </c>
      <c r="H141" s="2">
        <v>110.3</v>
      </c>
      <c r="I141" s="2">
        <v>126.9</v>
      </c>
      <c r="J141" s="2">
        <v>144.9</v>
      </c>
      <c r="K141" s="2">
        <v>158.4</v>
      </c>
      <c r="L141" s="2">
        <v>170.4</v>
      </c>
      <c r="M141" s="2">
        <v>180.6</v>
      </c>
      <c r="N141" s="2">
        <v>124.7</v>
      </c>
      <c r="O141" s="2">
        <v>145.80000000000001</v>
      </c>
      <c r="P141" s="2">
        <v>178.7</v>
      </c>
      <c r="Q141" s="2">
        <v>205.2</v>
      </c>
      <c r="R141" s="2">
        <v>193.8</v>
      </c>
      <c r="S141" s="2">
        <v>199.4</v>
      </c>
      <c r="T141" s="2">
        <v>180.3</v>
      </c>
      <c r="U141" s="2">
        <v>163.1</v>
      </c>
      <c r="V141" s="2">
        <v>161.69999999999999</v>
      </c>
      <c r="W141" s="2">
        <v>177.8</v>
      </c>
      <c r="X141" s="2">
        <v>174.7</v>
      </c>
      <c r="Y141" s="2">
        <v>173.5</v>
      </c>
    </row>
    <row r="142" spans="1:25" x14ac:dyDescent="0.35">
      <c r="A142" s="1" t="s">
        <v>38</v>
      </c>
      <c r="B142" s="2">
        <v>35.5</v>
      </c>
      <c r="C142" s="2">
        <v>36</v>
      </c>
      <c r="D142" s="2">
        <v>37.700000000000003</v>
      </c>
      <c r="E142" s="2">
        <v>42.2</v>
      </c>
      <c r="F142" s="2">
        <v>40.4</v>
      </c>
      <c r="G142" s="2">
        <v>36.4</v>
      </c>
      <c r="H142" s="2">
        <v>40.4</v>
      </c>
      <c r="I142" s="2">
        <v>33</v>
      </c>
      <c r="J142" s="2">
        <v>37.200000000000003</v>
      </c>
      <c r="K142" s="2">
        <v>41.2</v>
      </c>
      <c r="L142" s="2">
        <v>43.9</v>
      </c>
      <c r="M142" s="2">
        <v>37.9</v>
      </c>
      <c r="N142" s="2">
        <v>39.4</v>
      </c>
      <c r="O142" s="2">
        <v>43</v>
      </c>
      <c r="P142" s="2">
        <v>42.4</v>
      </c>
      <c r="Q142" s="2">
        <v>44.2</v>
      </c>
      <c r="R142" s="2">
        <v>42.3</v>
      </c>
      <c r="S142" s="2">
        <v>45.9</v>
      </c>
      <c r="T142" s="2">
        <v>43.7</v>
      </c>
      <c r="U142" s="2">
        <v>43.5</v>
      </c>
      <c r="V142" s="2">
        <v>49</v>
      </c>
      <c r="W142" s="2">
        <v>48.5</v>
      </c>
      <c r="X142" s="2">
        <v>49.3</v>
      </c>
      <c r="Y142" s="2">
        <v>46</v>
      </c>
    </row>
    <row r="143" spans="1:25" x14ac:dyDescent="0.35">
      <c r="A143" s="1" t="s">
        <v>43</v>
      </c>
      <c r="B143" s="2">
        <v>461.1</v>
      </c>
      <c r="C143" s="2">
        <v>464.7</v>
      </c>
      <c r="D143" s="2">
        <v>486.4</v>
      </c>
      <c r="E143" s="2">
        <v>548.70000000000005</v>
      </c>
      <c r="F143" s="2">
        <v>461.2</v>
      </c>
      <c r="G143" s="2">
        <v>390.2</v>
      </c>
      <c r="H143" s="2">
        <v>387.8</v>
      </c>
      <c r="I143" s="2">
        <v>398.2</v>
      </c>
      <c r="J143" s="2">
        <v>407.7</v>
      </c>
      <c r="K143" s="2">
        <v>425.9</v>
      </c>
      <c r="L143" s="2">
        <v>444.3</v>
      </c>
      <c r="M143" s="2">
        <v>423.2</v>
      </c>
      <c r="N143" s="2">
        <v>350.2</v>
      </c>
      <c r="O143" s="2">
        <v>358.8</v>
      </c>
      <c r="P143" s="2">
        <v>361.7</v>
      </c>
      <c r="Q143" s="2">
        <v>354.2</v>
      </c>
      <c r="R143" s="2">
        <v>352.6</v>
      </c>
      <c r="S143" s="2">
        <v>348</v>
      </c>
      <c r="T143" s="2">
        <v>348.2</v>
      </c>
      <c r="U143" s="2">
        <v>346.4</v>
      </c>
      <c r="V143" s="2">
        <v>351.5</v>
      </c>
      <c r="W143" s="2">
        <v>365.4</v>
      </c>
      <c r="X143" s="2">
        <v>366.1</v>
      </c>
      <c r="Y143" s="2">
        <v>378.6</v>
      </c>
    </row>
    <row r="144" spans="1:25" x14ac:dyDescent="0.35">
      <c r="A144" s="1" t="s">
        <v>31</v>
      </c>
      <c r="B144" s="2">
        <v>195.3</v>
      </c>
      <c r="C144" s="2">
        <v>191.7</v>
      </c>
      <c r="D144" s="2">
        <v>186.7</v>
      </c>
      <c r="E144" s="2">
        <v>225.3</v>
      </c>
      <c r="F144" s="2">
        <v>173.5</v>
      </c>
      <c r="G144" s="2">
        <v>172.9</v>
      </c>
      <c r="H144" s="2">
        <v>193.5</v>
      </c>
      <c r="I144" s="2">
        <v>201.5</v>
      </c>
      <c r="J144" s="2">
        <v>211.1</v>
      </c>
      <c r="K144" s="2">
        <v>224</v>
      </c>
      <c r="L144" s="2">
        <v>228.4</v>
      </c>
      <c r="M144" s="2">
        <v>232.2</v>
      </c>
      <c r="N144" s="2">
        <v>223.5</v>
      </c>
      <c r="O144" s="2">
        <v>240.2</v>
      </c>
      <c r="P144" s="2">
        <v>237.8</v>
      </c>
      <c r="Q144" s="2">
        <v>241.3</v>
      </c>
      <c r="R144" s="2">
        <v>244.6</v>
      </c>
      <c r="S144" s="2">
        <v>251.5</v>
      </c>
      <c r="T144" s="2">
        <v>267.5</v>
      </c>
      <c r="U144" s="2">
        <v>268.10000000000002</v>
      </c>
      <c r="V144" s="2">
        <v>279.89999999999998</v>
      </c>
      <c r="W144" s="2">
        <v>304.7</v>
      </c>
      <c r="X144" s="2">
        <v>307.7</v>
      </c>
      <c r="Y144" s="2">
        <v>317.3</v>
      </c>
    </row>
    <row r="145" spans="1:25" x14ac:dyDescent="0.35">
      <c r="A145" s="1" t="s">
        <v>32</v>
      </c>
      <c r="B145" s="2">
        <v>109.7</v>
      </c>
      <c r="C145" s="2">
        <v>118.4</v>
      </c>
      <c r="D145" s="2">
        <v>128.6</v>
      </c>
      <c r="E145" s="2">
        <v>149.6</v>
      </c>
      <c r="F145" s="2">
        <v>136.19999999999999</v>
      </c>
      <c r="G145" s="2">
        <v>120</v>
      </c>
      <c r="H145" s="2">
        <v>115.8</v>
      </c>
      <c r="I145" s="2">
        <v>119.6</v>
      </c>
      <c r="J145" s="2">
        <v>123.2</v>
      </c>
      <c r="K145" s="2">
        <v>129.6</v>
      </c>
      <c r="L145" s="2">
        <v>131.80000000000001</v>
      </c>
      <c r="M145" s="2">
        <v>128.19999999999999</v>
      </c>
      <c r="N145" s="2">
        <v>118.6</v>
      </c>
      <c r="O145" s="2">
        <v>123.5</v>
      </c>
      <c r="P145" s="2">
        <v>128.69999999999999</v>
      </c>
      <c r="Q145" s="2">
        <v>130.69999999999999</v>
      </c>
      <c r="R145" s="2">
        <v>128.1</v>
      </c>
      <c r="S145" s="2">
        <v>132.30000000000001</v>
      </c>
      <c r="T145" s="2">
        <v>137.5</v>
      </c>
      <c r="U145" s="2">
        <v>142.69999999999999</v>
      </c>
      <c r="V145" s="2">
        <v>150.69999999999999</v>
      </c>
      <c r="W145" s="2">
        <v>158.1</v>
      </c>
      <c r="X145" s="2">
        <v>161.19999999999999</v>
      </c>
      <c r="Y145" s="2">
        <v>170.5</v>
      </c>
    </row>
    <row r="146" spans="1:25" x14ac:dyDescent="0.35">
      <c r="A146" s="1" t="s">
        <v>33</v>
      </c>
      <c r="B146" s="2">
        <v>3.5</v>
      </c>
      <c r="C146" s="2">
        <v>3.8</v>
      </c>
      <c r="D146" s="2">
        <v>4.0999999999999996</v>
      </c>
      <c r="E146" s="2">
        <v>4.5999999999999996</v>
      </c>
      <c r="F146" s="2">
        <v>5.4</v>
      </c>
      <c r="G146" s="2">
        <v>5.6</v>
      </c>
      <c r="H146" s="2">
        <v>5.7</v>
      </c>
      <c r="I146" s="2">
        <v>5.8</v>
      </c>
      <c r="J146" s="2">
        <v>6.1</v>
      </c>
      <c r="K146" s="2">
        <v>6.3</v>
      </c>
      <c r="L146" s="2">
        <v>6.8</v>
      </c>
      <c r="M146" s="2">
        <v>7</v>
      </c>
      <c r="N146" s="2">
        <v>7.2</v>
      </c>
      <c r="O146" s="2">
        <v>7.2</v>
      </c>
      <c r="P146" s="2">
        <v>7.1</v>
      </c>
      <c r="Q146" s="2">
        <v>7.1</v>
      </c>
      <c r="R146" s="2">
        <v>7.6</v>
      </c>
      <c r="S146" s="2">
        <v>8.1</v>
      </c>
      <c r="T146" s="2">
        <v>8.5</v>
      </c>
      <c r="U146" s="2">
        <v>8.1</v>
      </c>
      <c r="V146" s="2">
        <v>8.4</v>
      </c>
      <c r="W146" s="2">
        <v>8.8000000000000007</v>
      </c>
      <c r="X146" s="2">
        <v>9.3000000000000007</v>
      </c>
      <c r="Y146" s="2">
        <v>5.0999999999999996</v>
      </c>
    </row>
    <row r="147" spans="1:25" x14ac:dyDescent="0.35">
      <c r="A147" s="1" t="s">
        <v>34</v>
      </c>
      <c r="B147" s="2">
        <v>82.1</v>
      </c>
      <c r="C147" s="2">
        <v>69.5</v>
      </c>
      <c r="D147" s="2">
        <v>54</v>
      </c>
      <c r="E147" s="2">
        <v>71.099999999999994</v>
      </c>
      <c r="F147" s="2">
        <v>31.8</v>
      </c>
      <c r="G147" s="2">
        <v>47.2</v>
      </c>
      <c r="H147" s="2">
        <v>71.900000000000006</v>
      </c>
      <c r="I147" s="2">
        <v>76</v>
      </c>
      <c r="J147" s="2">
        <v>81.8</v>
      </c>
      <c r="K147" s="2">
        <v>88.1</v>
      </c>
      <c r="L147" s="2">
        <v>89.7</v>
      </c>
      <c r="M147" s="2">
        <v>97.1</v>
      </c>
      <c r="N147" s="2">
        <v>97.7</v>
      </c>
      <c r="O147" s="2">
        <v>109.5</v>
      </c>
      <c r="P147" s="2">
        <v>101.9</v>
      </c>
      <c r="Q147" s="2">
        <v>103.5</v>
      </c>
      <c r="R147" s="2">
        <v>108.9</v>
      </c>
      <c r="S147" s="2">
        <v>111.2</v>
      </c>
      <c r="T147" s="2">
        <v>121.4</v>
      </c>
      <c r="U147" s="2">
        <v>117.3</v>
      </c>
      <c r="V147" s="2">
        <v>120.8</v>
      </c>
      <c r="W147" s="2">
        <v>137.69999999999999</v>
      </c>
      <c r="X147" s="2">
        <v>137.19999999999999</v>
      </c>
      <c r="Y147" s="2">
        <v>141.69999999999999</v>
      </c>
    </row>
    <row r="148" spans="1:25" x14ac:dyDescent="0.35">
      <c r="A148" s="1" t="s">
        <v>35</v>
      </c>
      <c r="B148" s="2">
        <v>265.8</v>
      </c>
      <c r="C148" s="2">
        <v>272.89999999999998</v>
      </c>
      <c r="D148" s="2">
        <v>299.7</v>
      </c>
      <c r="E148" s="2">
        <v>323.3</v>
      </c>
      <c r="F148" s="2">
        <v>287.7</v>
      </c>
      <c r="G148" s="2">
        <v>217.3</v>
      </c>
      <c r="H148" s="2">
        <v>194.4</v>
      </c>
      <c r="I148" s="2">
        <v>196.7</v>
      </c>
      <c r="J148" s="2">
        <v>196.5</v>
      </c>
      <c r="K148" s="2">
        <v>201.9</v>
      </c>
      <c r="L148" s="2">
        <v>215.9</v>
      </c>
      <c r="M148" s="2">
        <v>191</v>
      </c>
      <c r="N148" s="2">
        <v>126.6</v>
      </c>
      <c r="O148" s="2">
        <v>118.7</v>
      </c>
      <c r="P148" s="2">
        <v>123.9</v>
      </c>
      <c r="Q148" s="2">
        <v>113</v>
      </c>
      <c r="R148" s="2">
        <v>107.9</v>
      </c>
      <c r="S148" s="2">
        <v>96.5</v>
      </c>
      <c r="T148" s="2">
        <v>80.7</v>
      </c>
      <c r="U148" s="2">
        <v>78.3</v>
      </c>
      <c r="V148" s="2">
        <v>71.599999999999994</v>
      </c>
      <c r="W148" s="2">
        <v>60.8</v>
      </c>
      <c r="X148" s="2">
        <v>58.5</v>
      </c>
      <c r="Y148" s="2">
        <v>61.3</v>
      </c>
    </row>
    <row r="149" spans="1:25" x14ac:dyDescent="0.35">
      <c r="A149" s="1" t="s">
        <v>36</v>
      </c>
      <c r="B149" s="2">
        <v>3.6</v>
      </c>
      <c r="C149" s="2">
        <v>3.3</v>
      </c>
      <c r="D149" s="2">
        <v>6.4</v>
      </c>
      <c r="E149" s="2">
        <v>6.9</v>
      </c>
      <c r="F149" s="2">
        <v>9.5</v>
      </c>
      <c r="G149" s="2">
        <v>3.1</v>
      </c>
      <c r="H149" s="2">
        <v>2.6</v>
      </c>
      <c r="I149" s="2">
        <v>2.6</v>
      </c>
      <c r="J149" s="2">
        <v>2.9</v>
      </c>
      <c r="K149" s="2">
        <v>2.5</v>
      </c>
      <c r="L149" s="2">
        <v>3.6</v>
      </c>
      <c r="M149" s="2">
        <v>4.2</v>
      </c>
      <c r="N149" s="2">
        <v>2.1</v>
      </c>
      <c r="O149" s="2">
        <v>1.6</v>
      </c>
      <c r="P149" s="2">
        <v>1.8</v>
      </c>
      <c r="Q149" s="2">
        <v>1.3</v>
      </c>
      <c r="R149" s="2">
        <v>1.2</v>
      </c>
      <c r="S149" s="2">
        <v>1.2</v>
      </c>
      <c r="T149" s="2">
        <v>1.1000000000000001</v>
      </c>
      <c r="U149" s="2">
        <v>1.2</v>
      </c>
      <c r="V149" s="2">
        <v>0.8</v>
      </c>
      <c r="W149" s="2">
        <v>0.5</v>
      </c>
      <c r="X149" s="2">
        <v>0.5</v>
      </c>
      <c r="Y149" s="2">
        <v>0.5</v>
      </c>
    </row>
    <row r="150" spans="1:25" x14ac:dyDescent="0.35">
      <c r="A150" s="1" t="s">
        <v>37</v>
      </c>
      <c r="B150" s="2">
        <v>202.1</v>
      </c>
      <c r="C150" s="2">
        <v>204.8</v>
      </c>
      <c r="D150" s="2">
        <v>220</v>
      </c>
      <c r="E150" s="2">
        <v>244.9</v>
      </c>
      <c r="F150" s="2">
        <v>203.6</v>
      </c>
      <c r="G150" s="2">
        <v>158.80000000000001</v>
      </c>
      <c r="H150" s="2">
        <v>141.5</v>
      </c>
      <c r="I150" s="2">
        <v>146</v>
      </c>
      <c r="J150" s="2">
        <v>144.30000000000001</v>
      </c>
      <c r="K150" s="2">
        <v>147.1</v>
      </c>
      <c r="L150" s="2">
        <v>151.1</v>
      </c>
      <c r="M150" s="2">
        <v>137.30000000000001</v>
      </c>
      <c r="N150" s="2">
        <v>82.7</v>
      </c>
      <c r="O150" s="2">
        <v>77.2</v>
      </c>
      <c r="P150" s="2">
        <v>75.5</v>
      </c>
      <c r="Q150" s="2">
        <v>62.3</v>
      </c>
      <c r="R150" s="2">
        <v>60.1</v>
      </c>
      <c r="S150" s="2">
        <v>53.9</v>
      </c>
      <c r="T150" s="2">
        <v>48.2</v>
      </c>
      <c r="U150" s="2">
        <v>45.8</v>
      </c>
      <c r="V150" s="2">
        <v>36.700000000000003</v>
      </c>
      <c r="W150" s="2">
        <v>27.7</v>
      </c>
      <c r="X150" s="2">
        <v>25.6</v>
      </c>
      <c r="Y150" s="2">
        <v>31</v>
      </c>
    </row>
    <row r="151" spans="1:25" x14ac:dyDescent="0.35">
      <c r="A151" s="1" t="s">
        <v>38</v>
      </c>
      <c r="B151" s="2">
        <v>60.1</v>
      </c>
      <c r="C151" s="2">
        <v>64.900000000000006</v>
      </c>
      <c r="D151" s="2">
        <v>73.3</v>
      </c>
      <c r="E151" s="2">
        <v>71.5</v>
      </c>
      <c r="F151" s="2">
        <v>74.599999999999994</v>
      </c>
      <c r="G151" s="2">
        <v>55.4</v>
      </c>
      <c r="H151" s="2">
        <v>50.3</v>
      </c>
      <c r="I151" s="2">
        <v>48.1</v>
      </c>
      <c r="J151" s="2">
        <v>49.3</v>
      </c>
      <c r="K151" s="2">
        <v>52.3</v>
      </c>
      <c r="L151" s="2">
        <v>61.2</v>
      </c>
      <c r="M151" s="2">
        <v>49.4</v>
      </c>
      <c r="N151" s="2">
        <v>41.7</v>
      </c>
      <c r="O151" s="2">
        <v>39.799999999999997</v>
      </c>
      <c r="P151" s="2">
        <v>46.6</v>
      </c>
      <c r="Q151" s="2">
        <v>49.4</v>
      </c>
      <c r="R151" s="2">
        <v>46.6</v>
      </c>
      <c r="S151" s="2">
        <v>41.3</v>
      </c>
      <c r="T151" s="2">
        <v>31.3</v>
      </c>
      <c r="U151" s="2">
        <v>31.3</v>
      </c>
      <c r="V151" s="2">
        <v>34.1</v>
      </c>
      <c r="W151" s="2">
        <v>32.5</v>
      </c>
      <c r="X151" s="2">
        <v>32.4</v>
      </c>
      <c r="Y151" s="2">
        <v>29.8</v>
      </c>
    </row>
    <row r="152" spans="1:25" x14ac:dyDescent="0.35">
      <c r="A152" s="1" t="s">
        <v>44</v>
      </c>
      <c r="B152" s="2">
        <v>111.1</v>
      </c>
      <c r="C152" s="2">
        <v>114.7</v>
      </c>
      <c r="D152" s="2">
        <v>116.9</v>
      </c>
      <c r="E152" s="2">
        <v>125.1</v>
      </c>
      <c r="F152" s="2">
        <v>110.5</v>
      </c>
      <c r="G152" s="2">
        <v>100.9</v>
      </c>
      <c r="H152" s="2">
        <v>97.9</v>
      </c>
      <c r="I152" s="2">
        <v>102.4</v>
      </c>
      <c r="J152" s="2">
        <v>108.7</v>
      </c>
      <c r="K152" s="2">
        <v>117.2</v>
      </c>
      <c r="L152" s="2">
        <v>126.3</v>
      </c>
      <c r="M152" s="2">
        <v>126.9</v>
      </c>
      <c r="N152" s="2">
        <v>102.7</v>
      </c>
      <c r="O152" s="2">
        <v>108.6</v>
      </c>
      <c r="P152" s="2">
        <v>117.8</v>
      </c>
      <c r="Q152" s="2">
        <v>122.8</v>
      </c>
      <c r="R152" s="2">
        <v>123.5</v>
      </c>
      <c r="S152" s="2">
        <v>126.5</v>
      </c>
      <c r="T152" s="2">
        <v>126</v>
      </c>
      <c r="U152" s="2">
        <v>121.2</v>
      </c>
      <c r="V152" s="2">
        <v>121.3</v>
      </c>
      <c r="W152" s="2">
        <v>127.7</v>
      </c>
      <c r="X152" s="2">
        <v>131.5</v>
      </c>
      <c r="Y152" s="2">
        <v>128</v>
      </c>
    </row>
    <row r="153" spans="1:25" x14ac:dyDescent="0.35">
      <c r="A153" s="1" t="s">
        <v>31</v>
      </c>
      <c r="B153" s="2">
        <v>46.9</v>
      </c>
      <c r="C153" s="2">
        <v>40.6</v>
      </c>
      <c r="D153" s="2">
        <v>44.6</v>
      </c>
      <c r="E153" s="2">
        <v>45.7</v>
      </c>
      <c r="F153" s="2">
        <v>44.3</v>
      </c>
      <c r="G153" s="2">
        <v>43.7</v>
      </c>
      <c r="H153" s="2">
        <v>45.5</v>
      </c>
      <c r="I153" s="2">
        <v>42.1</v>
      </c>
      <c r="J153" s="2">
        <v>43.2</v>
      </c>
      <c r="K153" s="2">
        <v>51.4</v>
      </c>
      <c r="L153" s="2">
        <v>50.3</v>
      </c>
      <c r="M153" s="2">
        <v>55.5</v>
      </c>
      <c r="N153" s="2">
        <v>50.6</v>
      </c>
      <c r="O153" s="2">
        <v>50.8</v>
      </c>
      <c r="P153" s="2">
        <v>48.3</v>
      </c>
      <c r="Q153" s="2">
        <v>52.2</v>
      </c>
      <c r="R153" s="2">
        <v>58.1</v>
      </c>
      <c r="S153" s="2">
        <v>54.4</v>
      </c>
      <c r="T153" s="2">
        <v>63.7</v>
      </c>
      <c r="U153" s="2">
        <v>58.5</v>
      </c>
      <c r="V153" s="2">
        <v>60.8</v>
      </c>
      <c r="W153" s="2">
        <v>65.099999999999994</v>
      </c>
      <c r="X153" s="2">
        <v>65</v>
      </c>
      <c r="Y153" s="2">
        <v>63.6</v>
      </c>
    </row>
    <row r="154" spans="1:25" x14ac:dyDescent="0.35">
      <c r="A154" s="1" t="s">
        <v>32</v>
      </c>
      <c r="B154" s="2">
        <v>27</v>
      </c>
      <c r="C154" s="2">
        <v>28.1</v>
      </c>
      <c r="D154" s="2">
        <v>29.5</v>
      </c>
      <c r="E154" s="2">
        <v>31.3</v>
      </c>
      <c r="F154" s="2">
        <v>30</v>
      </c>
      <c r="G154" s="2">
        <v>28</v>
      </c>
      <c r="H154" s="2">
        <v>27.7</v>
      </c>
      <c r="I154" s="2">
        <v>28.6</v>
      </c>
      <c r="J154" s="2">
        <v>29.1</v>
      </c>
      <c r="K154" s="2">
        <v>30.3</v>
      </c>
      <c r="L154" s="2">
        <v>31</v>
      </c>
      <c r="M154" s="2">
        <v>30.9</v>
      </c>
      <c r="N154" s="2">
        <v>28.6</v>
      </c>
      <c r="O154" s="2">
        <v>29.2</v>
      </c>
      <c r="P154" s="2">
        <v>30.6</v>
      </c>
      <c r="Q154" s="2">
        <v>31.9</v>
      </c>
      <c r="R154" s="2">
        <v>33</v>
      </c>
      <c r="S154" s="2">
        <v>33.6</v>
      </c>
      <c r="T154" s="2">
        <v>34.700000000000003</v>
      </c>
      <c r="U154" s="2">
        <v>35</v>
      </c>
      <c r="V154" s="2">
        <v>36.5</v>
      </c>
      <c r="W154" s="2">
        <v>37.6</v>
      </c>
      <c r="X154" s="2">
        <v>38.4</v>
      </c>
      <c r="Y154" s="2">
        <v>38.5</v>
      </c>
    </row>
    <row r="155" spans="1:25" x14ac:dyDescent="0.35">
      <c r="A155" s="1" t="s">
        <v>33</v>
      </c>
      <c r="B155" s="2">
        <v>0.8</v>
      </c>
      <c r="C155" s="2">
        <v>0.8</v>
      </c>
      <c r="D155" s="2">
        <v>0.8</v>
      </c>
      <c r="E155" s="2">
        <v>0.9</v>
      </c>
      <c r="F155" s="2">
        <v>1</v>
      </c>
      <c r="G155" s="2">
        <v>1.1000000000000001</v>
      </c>
      <c r="H155" s="2">
        <v>1.1000000000000001</v>
      </c>
      <c r="I155" s="2">
        <v>1</v>
      </c>
      <c r="J155" s="2">
        <v>1.2</v>
      </c>
      <c r="K155" s="2">
        <v>1.1000000000000001</v>
      </c>
      <c r="L155" s="2">
        <v>1.1000000000000001</v>
      </c>
      <c r="M155" s="2">
        <v>1</v>
      </c>
      <c r="N155" s="2">
        <v>0.8</v>
      </c>
      <c r="O155" s="2">
        <v>0.2</v>
      </c>
      <c r="P155" s="2">
        <v>0</v>
      </c>
      <c r="Q155" s="2">
        <v>0.3</v>
      </c>
      <c r="R155" s="2">
        <v>0.7</v>
      </c>
      <c r="S155" s="2">
        <v>0.8</v>
      </c>
      <c r="T155" s="2">
        <v>0.9</v>
      </c>
      <c r="U155" s="2">
        <v>0.9</v>
      </c>
      <c r="V155" s="2">
        <v>1</v>
      </c>
      <c r="W155" s="2">
        <v>1</v>
      </c>
      <c r="X155" s="2">
        <v>1.1000000000000001</v>
      </c>
      <c r="Y155" s="2">
        <v>-0.8</v>
      </c>
    </row>
    <row r="156" spans="1:25" x14ac:dyDescent="0.35">
      <c r="A156" s="1" t="s">
        <v>34</v>
      </c>
      <c r="B156" s="2">
        <v>19.100000000000001</v>
      </c>
      <c r="C156" s="2">
        <v>11.7</v>
      </c>
      <c r="D156" s="2">
        <v>14.3</v>
      </c>
      <c r="E156" s="2">
        <v>13.5</v>
      </c>
      <c r="F156" s="2">
        <v>13.2</v>
      </c>
      <c r="G156" s="2">
        <v>14.6</v>
      </c>
      <c r="H156" s="2">
        <v>16.8</v>
      </c>
      <c r="I156" s="2">
        <v>12.5</v>
      </c>
      <c r="J156" s="2">
        <v>12.9</v>
      </c>
      <c r="K156" s="2">
        <v>20</v>
      </c>
      <c r="L156" s="2">
        <v>18.100000000000001</v>
      </c>
      <c r="M156" s="2">
        <v>23.6</v>
      </c>
      <c r="N156" s="2">
        <v>21.3</v>
      </c>
      <c r="O156" s="2">
        <v>21.4</v>
      </c>
      <c r="P156" s="2">
        <v>17.7</v>
      </c>
      <c r="Q156" s="2">
        <v>20</v>
      </c>
      <c r="R156" s="2">
        <v>24.4</v>
      </c>
      <c r="S156" s="2">
        <v>20</v>
      </c>
      <c r="T156" s="2">
        <v>28.1</v>
      </c>
      <c r="U156" s="2">
        <v>22.6</v>
      </c>
      <c r="V156" s="2">
        <v>23.3</v>
      </c>
      <c r="W156" s="2">
        <v>26.4</v>
      </c>
      <c r="X156" s="2">
        <v>25.6</v>
      </c>
      <c r="Y156" s="2">
        <v>25.9</v>
      </c>
    </row>
    <row r="157" spans="1:25" x14ac:dyDescent="0.35">
      <c r="A157" s="1" t="s">
        <v>35</v>
      </c>
      <c r="B157" s="2">
        <v>64.2</v>
      </c>
      <c r="C157" s="2">
        <v>74.2</v>
      </c>
      <c r="D157" s="2">
        <v>72.3</v>
      </c>
      <c r="E157" s="2">
        <v>79.400000000000006</v>
      </c>
      <c r="F157" s="2">
        <v>66.3</v>
      </c>
      <c r="G157" s="2">
        <v>57.2</v>
      </c>
      <c r="H157" s="2">
        <v>52.4</v>
      </c>
      <c r="I157" s="2">
        <v>60.4</v>
      </c>
      <c r="J157" s="2">
        <v>65.5</v>
      </c>
      <c r="K157" s="2">
        <v>65.8</v>
      </c>
      <c r="L157" s="2">
        <v>76</v>
      </c>
      <c r="M157" s="2">
        <v>71.400000000000006</v>
      </c>
      <c r="N157" s="2">
        <v>52</v>
      </c>
      <c r="O157" s="2">
        <v>57.8</v>
      </c>
      <c r="P157" s="2">
        <v>69.5</v>
      </c>
      <c r="Q157" s="2">
        <v>70.7</v>
      </c>
      <c r="R157" s="2">
        <v>65.400000000000006</v>
      </c>
      <c r="S157" s="2">
        <v>72</v>
      </c>
      <c r="T157" s="2">
        <v>62.3</v>
      </c>
      <c r="U157" s="2">
        <v>62.8</v>
      </c>
      <c r="V157" s="2">
        <v>60.5</v>
      </c>
      <c r="W157" s="2">
        <v>62.7</v>
      </c>
      <c r="X157" s="2">
        <v>66.5</v>
      </c>
      <c r="Y157" s="2">
        <v>64.400000000000006</v>
      </c>
    </row>
    <row r="158" spans="1:25" x14ac:dyDescent="0.35">
      <c r="A158" s="1" t="s">
        <v>36</v>
      </c>
      <c r="B158" s="2">
        <v>0.7</v>
      </c>
      <c r="C158" s="2">
        <v>0.9</v>
      </c>
      <c r="D158" s="2">
        <v>1.4</v>
      </c>
      <c r="E158" s="2">
        <v>2</v>
      </c>
      <c r="F158" s="2">
        <v>2.7</v>
      </c>
      <c r="G158" s="2">
        <v>1.1000000000000001</v>
      </c>
      <c r="H158" s="2">
        <v>1</v>
      </c>
      <c r="I158" s="2">
        <v>0.9</v>
      </c>
      <c r="J158" s="2">
        <v>1.2</v>
      </c>
      <c r="K158" s="2">
        <v>0.9</v>
      </c>
      <c r="L158" s="2">
        <v>1.4</v>
      </c>
      <c r="M158" s="2">
        <v>1.6</v>
      </c>
      <c r="N158" s="2">
        <v>1.1000000000000001</v>
      </c>
      <c r="O158" s="2">
        <v>1.1000000000000001</v>
      </c>
      <c r="P158" s="2">
        <v>1.4</v>
      </c>
      <c r="Q158" s="2">
        <v>1</v>
      </c>
      <c r="R158" s="2">
        <v>0.9</v>
      </c>
      <c r="S158" s="2">
        <v>1</v>
      </c>
      <c r="T158" s="2">
        <v>0.8</v>
      </c>
      <c r="U158" s="2">
        <v>0.8</v>
      </c>
      <c r="V158" s="2">
        <v>0.7</v>
      </c>
      <c r="W158" s="2">
        <v>0.7</v>
      </c>
      <c r="X158" s="2">
        <v>0.7</v>
      </c>
      <c r="Y158" s="2">
        <v>0.6</v>
      </c>
    </row>
    <row r="159" spans="1:25" x14ac:dyDescent="0.35">
      <c r="A159" s="1" t="s">
        <v>37</v>
      </c>
      <c r="B159" s="2">
        <v>55</v>
      </c>
      <c r="C159" s="2">
        <v>63.1</v>
      </c>
      <c r="D159" s="2">
        <v>59.6</v>
      </c>
      <c r="E159" s="2">
        <v>64</v>
      </c>
      <c r="F159" s="2">
        <v>50.5</v>
      </c>
      <c r="G159" s="2">
        <v>45.1</v>
      </c>
      <c r="H159" s="2">
        <v>41</v>
      </c>
      <c r="I159" s="2">
        <v>50.1</v>
      </c>
      <c r="J159" s="2">
        <v>55</v>
      </c>
      <c r="K159" s="2">
        <v>56.1</v>
      </c>
      <c r="L159" s="2">
        <v>63.1</v>
      </c>
      <c r="M159" s="2">
        <v>60.1</v>
      </c>
      <c r="N159" s="2">
        <v>41.1</v>
      </c>
      <c r="O159" s="2">
        <v>46.6</v>
      </c>
      <c r="P159" s="2">
        <v>58.3</v>
      </c>
      <c r="Q159" s="2">
        <v>59.4</v>
      </c>
      <c r="R159" s="2">
        <v>54.8</v>
      </c>
      <c r="S159" s="2">
        <v>60.4</v>
      </c>
      <c r="T159" s="2">
        <v>52.3</v>
      </c>
      <c r="U159" s="2">
        <v>51.5</v>
      </c>
      <c r="V159" s="2">
        <v>50</v>
      </c>
      <c r="W159" s="2">
        <v>52.4</v>
      </c>
      <c r="X159" s="2">
        <v>55.3</v>
      </c>
      <c r="Y159" s="2">
        <v>54.4</v>
      </c>
    </row>
    <row r="160" spans="1:25" x14ac:dyDescent="0.35">
      <c r="A160" s="1" t="s">
        <v>38</v>
      </c>
      <c r="B160" s="2">
        <v>8.5</v>
      </c>
      <c r="C160" s="2">
        <v>10.3</v>
      </c>
      <c r="D160" s="2">
        <v>11.3</v>
      </c>
      <c r="E160" s="2">
        <v>13.5</v>
      </c>
      <c r="F160" s="2">
        <v>13.1</v>
      </c>
      <c r="G160" s="2">
        <v>11</v>
      </c>
      <c r="H160" s="2">
        <v>10.4</v>
      </c>
      <c r="I160" s="2">
        <v>9.4</v>
      </c>
      <c r="J160" s="2">
        <v>9.3000000000000007</v>
      </c>
      <c r="K160" s="2">
        <v>8.9</v>
      </c>
      <c r="L160" s="2">
        <v>11.5</v>
      </c>
      <c r="M160" s="2">
        <v>9.6999999999999993</v>
      </c>
      <c r="N160" s="2">
        <v>9.9</v>
      </c>
      <c r="O160" s="2">
        <v>10.1</v>
      </c>
      <c r="P160" s="2">
        <v>9.8000000000000007</v>
      </c>
      <c r="Q160" s="2">
        <v>10.199999999999999</v>
      </c>
      <c r="R160" s="2">
        <v>9.8000000000000007</v>
      </c>
      <c r="S160" s="2">
        <v>10.6</v>
      </c>
      <c r="T160" s="2">
        <v>9.1999999999999993</v>
      </c>
      <c r="U160" s="2">
        <v>10.4</v>
      </c>
      <c r="V160" s="2">
        <v>9.6999999999999993</v>
      </c>
      <c r="W160" s="2">
        <v>9.6</v>
      </c>
      <c r="X160" s="2">
        <v>10.5</v>
      </c>
      <c r="Y160" s="2">
        <v>9.4</v>
      </c>
    </row>
    <row r="161" spans="1:25" x14ac:dyDescent="0.35">
      <c r="A161" s="1" t="s">
        <v>45</v>
      </c>
      <c r="B161" s="2">
        <v>431</v>
      </c>
      <c r="C161" s="2">
        <v>447.7</v>
      </c>
      <c r="D161" s="2">
        <v>503</v>
      </c>
      <c r="E161" s="2">
        <v>482.3</v>
      </c>
      <c r="F161" s="2">
        <v>458.3</v>
      </c>
      <c r="G161" s="2">
        <v>476.7</v>
      </c>
      <c r="H161" s="2">
        <v>487.9</v>
      </c>
      <c r="I161" s="2">
        <v>507.5</v>
      </c>
      <c r="J161" s="2">
        <v>522.5</v>
      </c>
      <c r="K161" s="2">
        <v>525.20000000000005</v>
      </c>
      <c r="L161" s="2">
        <v>512.79999999999995</v>
      </c>
      <c r="M161" s="2">
        <v>424.8</v>
      </c>
      <c r="N161" s="2">
        <v>342.4</v>
      </c>
      <c r="O161" s="2">
        <v>434.6</v>
      </c>
      <c r="P161" s="2">
        <v>498.8</v>
      </c>
      <c r="Q161" s="2">
        <v>513.79999999999995</v>
      </c>
      <c r="R161" s="2">
        <v>565.6</v>
      </c>
      <c r="S161" s="2">
        <v>628.9</v>
      </c>
      <c r="T161" s="2">
        <v>676.1</v>
      </c>
      <c r="U161" s="2">
        <v>686.4</v>
      </c>
      <c r="V161" s="2">
        <v>708.6</v>
      </c>
      <c r="W161" s="2">
        <v>722.2</v>
      </c>
      <c r="X161" s="2">
        <v>710.6</v>
      </c>
      <c r="Y161" s="2">
        <v>637.29999999999995</v>
      </c>
    </row>
    <row r="162" spans="1:25" x14ac:dyDescent="0.35">
      <c r="A162" s="1" t="s">
        <v>31</v>
      </c>
      <c r="B162" s="2">
        <v>112</v>
      </c>
      <c r="C162" s="2">
        <v>123.9</v>
      </c>
      <c r="D162" s="2">
        <v>134.80000000000001</v>
      </c>
      <c r="E162" s="2">
        <v>137.5</v>
      </c>
      <c r="F162" s="2">
        <v>124.9</v>
      </c>
      <c r="G162" s="2">
        <v>135.19999999999999</v>
      </c>
      <c r="H162" s="2">
        <v>143.1</v>
      </c>
      <c r="I162" s="2">
        <v>139.1</v>
      </c>
      <c r="J162" s="2">
        <v>135.9</v>
      </c>
      <c r="K162" s="2">
        <v>134</v>
      </c>
      <c r="L162" s="2">
        <v>125</v>
      </c>
      <c r="M162" s="2">
        <v>90.3</v>
      </c>
      <c r="N162" s="2">
        <v>47.8</v>
      </c>
      <c r="O162" s="2">
        <v>88.8</v>
      </c>
      <c r="P162" s="2">
        <v>104.5</v>
      </c>
      <c r="Q162" s="2">
        <v>115.8</v>
      </c>
      <c r="R162" s="2">
        <v>123.1</v>
      </c>
      <c r="S162" s="2">
        <v>132.80000000000001</v>
      </c>
      <c r="T162" s="2">
        <v>146.30000000000001</v>
      </c>
      <c r="U162" s="2">
        <v>155.5</v>
      </c>
      <c r="V162" s="2">
        <v>158.4</v>
      </c>
      <c r="W162" s="2">
        <v>157.80000000000001</v>
      </c>
      <c r="X162" s="2">
        <v>158.69999999999999</v>
      </c>
      <c r="Y162" s="2">
        <v>154.6</v>
      </c>
    </row>
    <row r="163" spans="1:25" x14ac:dyDescent="0.35">
      <c r="A163" s="1" t="s">
        <v>32</v>
      </c>
      <c r="B163" s="2">
        <v>63.3</v>
      </c>
      <c r="C163" s="2">
        <v>71.400000000000006</v>
      </c>
      <c r="D163" s="2">
        <v>77.2</v>
      </c>
      <c r="E163" s="2">
        <v>80.2</v>
      </c>
      <c r="F163" s="2">
        <v>73.400000000000006</v>
      </c>
      <c r="G163" s="2">
        <v>73.8</v>
      </c>
      <c r="H163" s="2">
        <v>75.599999999999994</v>
      </c>
      <c r="I163" s="2">
        <v>76.2</v>
      </c>
      <c r="J163" s="2">
        <v>75.400000000000006</v>
      </c>
      <c r="K163" s="2">
        <v>75.400000000000006</v>
      </c>
      <c r="L163" s="2">
        <v>72.5</v>
      </c>
      <c r="M163" s="2">
        <v>63.7</v>
      </c>
      <c r="N163" s="2">
        <v>48</v>
      </c>
      <c r="O163" s="2">
        <v>48.6</v>
      </c>
      <c r="P163" s="2">
        <v>52.5</v>
      </c>
      <c r="Q163" s="2">
        <v>56.8</v>
      </c>
      <c r="R163" s="2">
        <v>59.3</v>
      </c>
      <c r="S163" s="2">
        <v>64.7</v>
      </c>
      <c r="T163" s="2">
        <v>69.900000000000006</v>
      </c>
      <c r="U163" s="2">
        <v>72.400000000000006</v>
      </c>
      <c r="V163" s="2">
        <v>75.3</v>
      </c>
      <c r="W163" s="2">
        <v>79.8</v>
      </c>
      <c r="X163" s="2">
        <v>80.400000000000006</v>
      </c>
      <c r="Y163" s="2">
        <v>74.099999999999994</v>
      </c>
    </row>
    <row r="164" spans="1:25" x14ac:dyDescent="0.35">
      <c r="A164" s="1" t="s">
        <v>33</v>
      </c>
      <c r="B164" s="2">
        <v>1.6</v>
      </c>
      <c r="C164" s="2">
        <v>1.8</v>
      </c>
      <c r="D164" s="2">
        <v>1.9</v>
      </c>
      <c r="E164" s="2">
        <v>2</v>
      </c>
      <c r="F164" s="2">
        <v>2.2999999999999998</v>
      </c>
      <c r="G164" s="2">
        <v>2.4</v>
      </c>
      <c r="H164" s="2">
        <v>2.6</v>
      </c>
      <c r="I164" s="2">
        <v>2.7</v>
      </c>
      <c r="J164" s="2">
        <v>2.8</v>
      </c>
      <c r="K164" s="2">
        <v>2.9</v>
      </c>
      <c r="L164" s="2">
        <v>2.9</v>
      </c>
      <c r="M164" s="2">
        <v>3</v>
      </c>
      <c r="N164" s="2">
        <v>2.9</v>
      </c>
      <c r="O164" s="2">
        <v>2.9</v>
      </c>
      <c r="P164" s="2">
        <v>2.9</v>
      </c>
      <c r="Q164" s="2">
        <v>2.9</v>
      </c>
      <c r="R164" s="2">
        <v>3.1</v>
      </c>
      <c r="S164" s="2">
        <v>3.3</v>
      </c>
      <c r="T164" s="2">
        <v>3.4</v>
      </c>
      <c r="U164" s="2">
        <v>3.5</v>
      </c>
      <c r="V164" s="2">
        <v>3.7</v>
      </c>
      <c r="W164" s="2">
        <v>3.8</v>
      </c>
      <c r="X164" s="2">
        <v>4.0999999999999996</v>
      </c>
      <c r="Y164" s="2">
        <v>1.5</v>
      </c>
    </row>
    <row r="165" spans="1:25" x14ac:dyDescent="0.35">
      <c r="A165" s="1" t="s">
        <v>34</v>
      </c>
      <c r="B165" s="2">
        <v>47</v>
      </c>
      <c r="C165" s="2">
        <v>50.7</v>
      </c>
      <c r="D165" s="2">
        <v>55.7</v>
      </c>
      <c r="E165" s="2">
        <v>55.3</v>
      </c>
      <c r="F165" s="2">
        <v>49.3</v>
      </c>
      <c r="G165" s="2">
        <v>59</v>
      </c>
      <c r="H165" s="2">
        <v>65</v>
      </c>
      <c r="I165" s="2">
        <v>60.1</v>
      </c>
      <c r="J165" s="2">
        <v>57.8</v>
      </c>
      <c r="K165" s="2">
        <v>55.7</v>
      </c>
      <c r="L165" s="2">
        <v>49.6</v>
      </c>
      <c r="M165" s="2">
        <v>23.7</v>
      </c>
      <c r="N165" s="2">
        <v>-3.1</v>
      </c>
      <c r="O165" s="2">
        <v>37.299999999999997</v>
      </c>
      <c r="P165" s="2">
        <v>49</v>
      </c>
      <c r="Q165" s="2">
        <v>56</v>
      </c>
      <c r="R165" s="2">
        <v>60.7</v>
      </c>
      <c r="S165" s="2">
        <v>64.8</v>
      </c>
      <c r="T165" s="2">
        <v>73.099999999999994</v>
      </c>
      <c r="U165" s="2">
        <v>79.5</v>
      </c>
      <c r="V165" s="2">
        <v>79.400000000000006</v>
      </c>
      <c r="W165" s="2">
        <v>74.2</v>
      </c>
      <c r="X165" s="2">
        <v>74.099999999999994</v>
      </c>
      <c r="Y165" s="2">
        <v>79.099999999999994</v>
      </c>
    </row>
    <row r="166" spans="1:25" x14ac:dyDescent="0.35">
      <c r="A166" s="1" t="s">
        <v>35</v>
      </c>
      <c r="B166" s="2">
        <v>318.89999999999998</v>
      </c>
      <c r="C166" s="2">
        <v>323.89999999999998</v>
      </c>
      <c r="D166" s="2">
        <v>368.3</v>
      </c>
      <c r="E166" s="2">
        <v>344.8</v>
      </c>
      <c r="F166" s="2">
        <v>333.3</v>
      </c>
      <c r="G166" s="2">
        <v>341.4</v>
      </c>
      <c r="H166" s="2">
        <v>344.7</v>
      </c>
      <c r="I166" s="2">
        <v>368.4</v>
      </c>
      <c r="J166" s="2">
        <v>386.5</v>
      </c>
      <c r="K166" s="2">
        <v>391.2</v>
      </c>
      <c r="L166" s="2">
        <v>387.8</v>
      </c>
      <c r="M166" s="2">
        <v>334.5</v>
      </c>
      <c r="N166" s="2">
        <v>294.7</v>
      </c>
      <c r="O166" s="2">
        <v>345.8</v>
      </c>
      <c r="P166" s="2">
        <v>394.3</v>
      </c>
      <c r="Q166" s="2">
        <v>398.1</v>
      </c>
      <c r="R166" s="2">
        <v>442.5</v>
      </c>
      <c r="S166" s="2">
        <v>496.2</v>
      </c>
      <c r="T166" s="2">
        <v>529.70000000000005</v>
      </c>
      <c r="U166" s="2">
        <v>530.9</v>
      </c>
      <c r="V166" s="2">
        <v>550.1</v>
      </c>
      <c r="W166" s="2">
        <v>564.5</v>
      </c>
      <c r="X166" s="2">
        <v>551.9</v>
      </c>
      <c r="Y166" s="2">
        <v>482.6</v>
      </c>
    </row>
    <row r="167" spans="1:25" x14ac:dyDescent="0.35">
      <c r="A167" s="1" t="s">
        <v>36</v>
      </c>
      <c r="B167" s="2">
        <v>1.7</v>
      </c>
      <c r="C167" s="2">
        <v>1.6</v>
      </c>
      <c r="D167" s="2">
        <v>3.3</v>
      </c>
      <c r="E167" s="2">
        <v>3.6</v>
      </c>
      <c r="F167" s="2">
        <v>6</v>
      </c>
      <c r="G167" s="2">
        <v>3</v>
      </c>
      <c r="H167" s="2">
        <v>3</v>
      </c>
      <c r="I167" s="2">
        <v>2.7</v>
      </c>
      <c r="J167" s="2">
        <v>3.2</v>
      </c>
      <c r="K167" s="2">
        <v>2.8</v>
      </c>
      <c r="L167" s="2">
        <v>3.7</v>
      </c>
      <c r="M167" s="2">
        <v>4.5999999999999996</v>
      </c>
      <c r="N167" s="2">
        <v>4.3</v>
      </c>
      <c r="O167" s="2">
        <v>3.5</v>
      </c>
      <c r="P167" s="2">
        <v>3.9</v>
      </c>
      <c r="Q167" s="2">
        <v>2.6</v>
      </c>
      <c r="R167" s="2">
        <v>2.9</v>
      </c>
      <c r="S167" s="2">
        <v>3.2</v>
      </c>
      <c r="T167" s="2">
        <v>3</v>
      </c>
      <c r="U167" s="2">
        <v>3.1</v>
      </c>
      <c r="V167" s="2">
        <v>3.1</v>
      </c>
      <c r="W167" s="2">
        <v>2.8</v>
      </c>
      <c r="X167" s="2">
        <v>2.6</v>
      </c>
      <c r="Y167" s="2">
        <v>2</v>
      </c>
    </row>
    <row r="168" spans="1:25" x14ac:dyDescent="0.35">
      <c r="A168" s="1" t="s">
        <v>37</v>
      </c>
      <c r="B168" s="2">
        <v>287.89999999999998</v>
      </c>
      <c r="C168" s="2">
        <v>292.8</v>
      </c>
      <c r="D168" s="2">
        <v>331.6</v>
      </c>
      <c r="E168" s="2">
        <v>313.10000000000002</v>
      </c>
      <c r="F168" s="2">
        <v>292.89999999999998</v>
      </c>
      <c r="G168" s="2">
        <v>312.3</v>
      </c>
      <c r="H168" s="2">
        <v>308.5</v>
      </c>
      <c r="I168" s="2">
        <v>336.8</v>
      </c>
      <c r="J168" s="2">
        <v>355.3</v>
      </c>
      <c r="K168" s="2">
        <v>354.9</v>
      </c>
      <c r="L168" s="2">
        <v>354.7</v>
      </c>
      <c r="M168" s="2">
        <v>307</v>
      </c>
      <c r="N168" s="2">
        <v>258.5</v>
      </c>
      <c r="O168" s="2">
        <v>309.60000000000002</v>
      </c>
      <c r="P168" s="2">
        <v>359.7</v>
      </c>
      <c r="Q168" s="2">
        <v>367.3</v>
      </c>
      <c r="R168" s="2">
        <v>406.2</v>
      </c>
      <c r="S168" s="2">
        <v>460.3</v>
      </c>
      <c r="T168" s="2">
        <v>491.8</v>
      </c>
      <c r="U168" s="2">
        <v>490.7</v>
      </c>
      <c r="V168" s="2">
        <v>501.5</v>
      </c>
      <c r="W168" s="2">
        <v>519.4</v>
      </c>
      <c r="X168" s="2">
        <v>505.9</v>
      </c>
      <c r="Y168" s="2">
        <v>446.7</v>
      </c>
    </row>
    <row r="169" spans="1:25" x14ac:dyDescent="0.35">
      <c r="A169" s="1" t="s">
        <v>38</v>
      </c>
      <c r="B169" s="2">
        <v>29.3</v>
      </c>
      <c r="C169" s="2">
        <v>29.4</v>
      </c>
      <c r="D169" s="2">
        <v>33.4</v>
      </c>
      <c r="E169" s="2">
        <v>28</v>
      </c>
      <c r="F169" s="2">
        <v>34.4</v>
      </c>
      <c r="G169" s="2">
        <v>26.1</v>
      </c>
      <c r="H169" s="2">
        <v>33.299999999999997</v>
      </c>
      <c r="I169" s="2">
        <v>28.8</v>
      </c>
      <c r="J169" s="2">
        <v>28.1</v>
      </c>
      <c r="K169" s="2">
        <v>33.5</v>
      </c>
      <c r="L169" s="2">
        <v>29.3</v>
      </c>
      <c r="M169" s="2">
        <v>22.9</v>
      </c>
      <c r="N169" s="2">
        <v>31.9</v>
      </c>
      <c r="O169" s="2">
        <v>32.700000000000003</v>
      </c>
      <c r="P169" s="2">
        <v>30.7</v>
      </c>
      <c r="Q169" s="2">
        <v>28.1</v>
      </c>
      <c r="R169" s="2">
        <v>33.5</v>
      </c>
      <c r="S169" s="2">
        <v>32.6</v>
      </c>
      <c r="T169" s="2">
        <v>35</v>
      </c>
      <c r="U169" s="2">
        <v>37.1</v>
      </c>
      <c r="V169" s="2">
        <v>45.6</v>
      </c>
      <c r="W169" s="2">
        <v>42.3</v>
      </c>
      <c r="X169" s="2">
        <v>43.3</v>
      </c>
      <c r="Y169" s="2">
        <v>33.9</v>
      </c>
    </row>
    <row r="170" spans="1:25" x14ac:dyDescent="0.35">
      <c r="A170" s="1" t="s">
        <v>46</v>
      </c>
      <c r="B170" s="2">
        <v>155.6</v>
      </c>
      <c r="C170" s="2">
        <v>184</v>
      </c>
      <c r="D170" s="2">
        <v>180.3</v>
      </c>
      <c r="E170" s="2">
        <v>161.9</v>
      </c>
      <c r="F170" s="2">
        <v>181.3</v>
      </c>
      <c r="G170" s="2">
        <v>175.8</v>
      </c>
      <c r="H170" s="2">
        <v>172.1</v>
      </c>
      <c r="I170" s="2">
        <v>176.9</v>
      </c>
      <c r="J170" s="2">
        <v>206</v>
      </c>
      <c r="K170" s="2">
        <v>214</v>
      </c>
      <c r="L170" s="2">
        <v>263.60000000000002</v>
      </c>
      <c r="M170" s="2">
        <v>269.3</v>
      </c>
      <c r="N170" s="2">
        <v>248</v>
      </c>
      <c r="O170" s="2">
        <v>249</v>
      </c>
      <c r="P170" s="2">
        <v>258.8</v>
      </c>
      <c r="Q170" s="2">
        <v>290.7</v>
      </c>
      <c r="R170" s="2">
        <v>306.2</v>
      </c>
      <c r="S170" s="2">
        <v>325.10000000000002</v>
      </c>
      <c r="T170" s="2">
        <v>332</v>
      </c>
      <c r="U170" s="2">
        <v>309.39999999999998</v>
      </c>
      <c r="V170" s="2">
        <v>331.8</v>
      </c>
      <c r="W170" s="2">
        <v>334.9</v>
      </c>
      <c r="X170" s="2">
        <v>338</v>
      </c>
      <c r="Y170" s="2">
        <v>244.8</v>
      </c>
    </row>
    <row r="171" spans="1:25" x14ac:dyDescent="0.35">
      <c r="A171" s="1" t="s">
        <v>31</v>
      </c>
      <c r="B171" s="2">
        <v>62.5</v>
      </c>
      <c r="C171" s="2">
        <v>66.8</v>
      </c>
      <c r="D171" s="2">
        <v>73.8</v>
      </c>
      <c r="E171" s="2">
        <v>71.099999999999994</v>
      </c>
      <c r="F171" s="2">
        <v>76.900000000000006</v>
      </c>
      <c r="G171" s="2">
        <v>73</v>
      </c>
      <c r="H171" s="2">
        <v>72.599999999999994</v>
      </c>
      <c r="I171" s="2">
        <v>75.8</v>
      </c>
      <c r="J171" s="2">
        <v>89.7</v>
      </c>
      <c r="K171" s="2">
        <v>96.3</v>
      </c>
      <c r="L171" s="2">
        <v>114.3</v>
      </c>
      <c r="M171" s="2">
        <v>114.6</v>
      </c>
      <c r="N171" s="2">
        <v>117.4</v>
      </c>
      <c r="O171" s="2">
        <v>120.8</v>
      </c>
      <c r="P171" s="2">
        <v>127.2</v>
      </c>
      <c r="Q171" s="2">
        <v>126.9</v>
      </c>
      <c r="R171" s="2">
        <v>133.4</v>
      </c>
      <c r="S171" s="2">
        <v>139.4</v>
      </c>
      <c r="T171" s="2">
        <v>149.19999999999999</v>
      </c>
      <c r="U171" s="2">
        <v>148.4</v>
      </c>
      <c r="V171" s="2">
        <v>152.9</v>
      </c>
      <c r="W171" s="2">
        <v>158.69999999999999</v>
      </c>
      <c r="X171" s="2">
        <v>165.7</v>
      </c>
      <c r="Y171" s="2">
        <v>130.5</v>
      </c>
    </row>
    <row r="172" spans="1:25" x14ac:dyDescent="0.35">
      <c r="A172" s="1" t="s">
        <v>32</v>
      </c>
      <c r="B172" s="2">
        <v>46.6</v>
      </c>
      <c r="C172" s="2">
        <v>50</v>
      </c>
      <c r="D172" s="2">
        <v>51</v>
      </c>
      <c r="E172" s="2">
        <v>50.5</v>
      </c>
      <c r="F172" s="2">
        <v>51.4</v>
      </c>
      <c r="G172" s="2">
        <v>50.8</v>
      </c>
      <c r="H172" s="2">
        <v>51.1</v>
      </c>
      <c r="I172" s="2">
        <v>56.1</v>
      </c>
      <c r="J172" s="2">
        <v>57.1</v>
      </c>
      <c r="K172" s="2">
        <v>61.8</v>
      </c>
      <c r="L172" s="2">
        <v>65.8</v>
      </c>
      <c r="M172" s="2">
        <v>68.3</v>
      </c>
      <c r="N172" s="2">
        <v>66.8</v>
      </c>
      <c r="O172" s="2">
        <v>66.5</v>
      </c>
      <c r="P172" s="2">
        <v>69.2</v>
      </c>
      <c r="Q172" s="2">
        <v>71.5</v>
      </c>
      <c r="R172" s="2">
        <v>73.900000000000006</v>
      </c>
      <c r="S172" s="2">
        <v>75.7</v>
      </c>
      <c r="T172" s="2">
        <v>77.8</v>
      </c>
      <c r="U172" s="2">
        <v>77.3</v>
      </c>
      <c r="V172" s="2">
        <v>79</v>
      </c>
      <c r="W172" s="2">
        <v>83.8</v>
      </c>
      <c r="X172" s="2">
        <v>87.7</v>
      </c>
      <c r="Y172" s="2">
        <v>85.9</v>
      </c>
    </row>
    <row r="173" spans="1:25" x14ac:dyDescent="0.35">
      <c r="A173" s="1" t="s">
        <v>33</v>
      </c>
      <c r="B173" s="2">
        <v>1.1000000000000001</v>
      </c>
      <c r="C173" s="2">
        <v>1.2</v>
      </c>
      <c r="D173" s="2">
        <v>1.3</v>
      </c>
      <c r="E173" s="2">
        <v>1.4</v>
      </c>
      <c r="F173" s="2">
        <v>1.5</v>
      </c>
      <c r="G173" s="2">
        <v>1.6</v>
      </c>
      <c r="H173" s="2">
        <v>1.7</v>
      </c>
      <c r="I173" s="2">
        <v>1.8</v>
      </c>
      <c r="J173" s="2">
        <v>1.9</v>
      </c>
      <c r="K173" s="2">
        <v>2</v>
      </c>
      <c r="L173" s="2">
        <v>2.2000000000000002</v>
      </c>
      <c r="M173" s="2">
        <v>2.2000000000000002</v>
      </c>
      <c r="N173" s="2">
        <v>2.4</v>
      </c>
      <c r="O173" s="2">
        <v>2.2999999999999998</v>
      </c>
      <c r="P173" s="2">
        <v>2.2999999999999998</v>
      </c>
      <c r="Q173" s="2">
        <v>2.2999999999999998</v>
      </c>
      <c r="R173" s="2">
        <v>2.2999999999999998</v>
      </c>
      <c r="S173" s="2">
        <v>2.4</v>
      </c>
      <c r="T173" s="2">
        <v>2.5</v>
      </c>
      <c r="U173" s="2">
        <v>2.6</v>
      </c>
      <c r="V173" s="2">
        <v>2.7</v>
      </c>
      <c r="W173" s="2">
        <v>3</v>
      </c>
      <c r="X173" s="2">
        <v>3.2</v>
      </c>
      <c r="Y173" s="2">
        <v>0.8</v>
      </c>
    </row>
    <row r="174" spans="1:25" x14ac:dyDescent="0.35">
      <c r="A174" s="1" t="s">
        <v>34</v>
      </c>
      <c r="B174" s="2">
        <v>14.8</v>
      </c>
      <c r="C174" s="2">
        <v>15.6</v>
      </c>
      <c r="D174" s="2">
        <v>21.5</v>
      </c>
      <c r="E174" s="2">
        <v>19.2</v>
      </c>
      <c r="F174" s="2">
        <v>23.9</v>
      </c>
      <c r="G174" s="2">
        <v>20.5</v>
      </c>
      <c r="H174" s="2">
        <v>19.8</v>
      </c>
      <c r="I174" s="2">
        <v>18</v>
      </c>
      <c r="J174" s="2">
        <v>30.7</v>
      </c>
      <c r="K174" s="2">
        <v>32.4</v>
      </c>
      <c r="L174" s="2">
        <v>46.3</v>
      </c>
      <c r="M174" s="2">
        <v>44.1</v>
      </c>
      <c r="N174" s="2">
        <v>48.2</v>
      </c>
      <c r="O174" s="2">
        <v>51.9</v>
      </c>
      <c r="P174" s="2">
        <v>55.7</v>
      </c>
      <c r="Q174" s="2">
        <v>53.1</v>
      </c>
      <c r="R174" s="2">
        <v>57.2</v>
      </c>
      <c r="S174" s="2">
        <v>61.3</v>
      </c>
      <c r="T174" s="2">
        <v>68.900000000000006</v>
      </c>
      <c r="U174" s="2">
        <v>68.5</v>
      </c>
      <c r="V174" s="2">
        <v>71.2</v>
      </c>
      <c r="W174" s="2">
        <v>71.900000000000006</v>
      </c>
      <c r="X174" s="2">
        <v>74.8</v>
      </c>
      <c r="Y174" s="2">
        <v>43.8</v>
      </c>
    </row>
    <row r="175" spans="1:25" x14ac:dyDescent="0.35">
      <c r="A175" s="1" t="s">
        <v>35</v>
      </c>
      <c r="B175" s="2">
        <v>93.1</v>
      </c>
      <c r="C175" s="2">
        <v>117.2</v>
      </c>
      <c r="D175" s="2">
        <v>106.5</v>
      </c>
      <c r="E175" s="2">
        <v>90.8</v>
      </c>
      <c r="F175" s="2">
        <v>104.5</v>
      </c>
      <c r="G175" s="2">
        <v>102.8</v>
      </c>
      <c r="H175" s="2">
        <v>99.5</v>
      </c>
      <c r="I175" s="2">
        <v>101</v>
      </c>
      <c r="J175" s="2">
        <v>116.3</v>
      </c>
      <c r="K175" s="2">
        <v>117.8</v>
      </c>
      <c r="L175" s="2">
        <v>149.4</v>
      </c>
      <c r="M175" s="2">
        <v>154.69999999999999</v>
      </c>
      <c r="N175" s="2">
        <v>130.6</v>
      </c>
      <c r="O175" s="2">
        <v>128.19999999999999</v>
      </c>
      <c r="P175" s="2">
        <v>131.6</v>
      </c>
      <c r="Q175" s="2">
        <v>163.80000000000001</v>
      </c>
      <c r="R175" s="2">
        <v>172.8</v>
      </c>
      <c r="S175" s="2">
        <v>185.8</v>
      </c>
      <c r="T175" s="2">
        <v>182.9</v>
      </c>
      <c r="U175" s="2">
        <v>161</v>
      </c>
      <c r="V175" s="2">
        <v>178.9</v>
      </c>
      <c r="W175" s="2">
        <v>176.1</v>
      </c>
      <c r="X175" s="2">
        <v>172.3</v>
      </c>
      <c r="Y175" s="2">
        <v>114.3</v>
      </c>
    </row>
    <row r="176" spans="1:25" x14ac:dyDescent="0.35">
      <c r="A176" s="1" t="s">
        <v>36</v>
      </c>
      <c r="B176" s="2">
        <v>0.8</v>
      </c>
      <c r="C176" s="2">
        <v>1.2</v>
      </c>
      <c r="D176" s="2">
        <v>1.3</v>
      </c>
      <c r="E176" s="2">
        <v>1.1000000000000001</v>
      </c>
      <c r="F176" s="2">
        <v>2.2999999999999998</v>
      </c>
      <c r="G176" s="2">
        <v>1.3</v>
      </c>
      <c r="H176" s="2">
        <v>1.1000000000000001</v>
      </c>
      <c r="I176" s="2">
        <v>1</v>
      </c>
      <c r="J176" s="2">
        <v>1.8</v>
      </c>
      <c r="K176" s="2">
        <v>1.1000000000000001</v>
      </c>
      <c r="L176" s="2">
        <v>1.7</v>
      </c>
      <c r="M176" s="2">
        <v>2.1</v>
      </c>
      <c r="N176" s="2">
        <v>1.5</v>
      </c>
      <c r="O176" s="2">
        <v>1.8</v>
      </c>
      <c r="P176" s="2">
        <v>1.8</v>
      </c>
      <c r="Q176" s="2">
        <v>1.4</v>
      </c>
      <c r="R176" s="2">
        <v>1.4</v>
      </c>
      <c r="S176" s="2">
        <v>1.4</v>
      </c>
      <c r="T176" s="2">
        <v>1.3</v>
      </c>
      <c r="U176" s="2">
        <v>1.2</v>
      </c>
      <c r="V176" s="2">
        <v>1</v>
      </c>
      <c r="W176" s="2">
        <v>0.9</v>
      </c>
      <c r="X176" s="2">
        <v>0.9</v>
      </c>
      <c r="Y176" s="2">
        <v>0.5</v>
      </c>
    </row>
    <row r="177" spans="1:25" x14ac:dyDescent="0.35">
      <c r="A177" s="1" t="s">
        <v>37</v>
      </c>
      <c r="B177" s="2">
        <v>77.5</v>
      </c>
      <c r="C177" s="2">
        <v>97.7</v>
      </c>
      <c r="D177" s="2">
        <v>87.7</v>
      </c>
      <c r="E177" s="2">
        <v>78.099999999999994</v>
      </c>
      <c r="F177" s="2">
        <v>83.2</v>
      </c>
      <c r="G177" s="2">
        <v>83.6</v>
      </c>
      <c r="H177" s="2">
        <v>72.2</v>
      </c>
      <c r="I177" s="2">
        <v>73.2</v>
      </c>
      <c r="J177" s="2">
        <v>82.7</v>
      </c>
      <c r="K177" s="2">
        <v>84.4</v>
      </c>
      <c r="L177" s="2">
        <v>104.7</v>
      </c>
      <c r="M177" s="2">
        <v>110.7</v>
      </c>
      <c r="N177" s="2">
        <v>88.9</v>
      </c>
      <c r="O177" s="2">
        <v>89.5</v>
      </c>
      <c r="P177" s="2">
        <v>95.6</v>
      </c>
      <c r="Q177" s="2">
        <v>123.1</v>
      </c>
      <c r="R177" s="2">
        <v>132.30000000000001</v>
      </c>
      <c r="S177" s="2">
        <v>143.9</v>
      </c>
      <c r="T177" s="2">
        <v>141.19999999999999</v>
      </c>
      <c r="U177" s="2">
        <v>122.5</v>
      </c>
      <c r="V177" s="2">
        <v>139.19999999999999</v>
      </c>
      <c r="W177" s="2">
        <v>138.6</v>
      </c>
      <c r="X177" s="2">
        <v>135.5</v>
      </c>
      <c r="Y177" s="2">
        <v>89.2</v>
      </c>
    </row>
    <row r="178" spans="1:25" x14ac:dyDescent="0.35">
      <c r="A178" s="1" t="s">
        <v>38</v>
      </c>
      <c r="B178" s="2">
        <v>14.8</v>
      </c>
      <c r="C178" s="2">
        <v>18.3</v>
      </c>
      <c r="D178" s="2">
        <v>17.600000000000001</v>
      </c>
      <c r="E178" s="2">
        <v>11.5</v>
      </c>
      <c r="F178" s="2">
        <v>19</v>
      </c>
      <c r="G178" s="2">
        <v>17.899999999999999</v>
      </c>
      <c r="H178" s="2">
        <v>26.3</v>
      </c>
      <c r="I178" s="2">
        <v>26.8</v>
      </c>
      <c r="J178" s="2">
        <v>31.8</v>
      </c>
      <c r="K178" s="2">
        <v>32.299999999999997</v>
      </c>
      <c r="L178" s="2">
        <v>42.9</v>
      </c>
      <c r="M178" s="2">
        <v>41.8</v>
      </c>
      <c r="N178" s="2">
        <v>40.299999999999997</v>
      </c>
      <c r="O178" s="2">
        <v>36.9</v>
      </c>
      <c r="P178" s="2">
        <v>34.200000000000003</v>
      </c>
      <c r="Q178" s="2">
        <v>39.200000000000003</v>
      </c>
      <c r="R178" s="2">
        <v>39.1</v>
      </c>
      <c r="S178" s="2">
        <v>40.5</v>
      </c>
      <c r="T178" s="2">
        <v>40.4</v>
      </c>
      <c r="U178" s="2">
        <v>37.200000000000003</v>
      </c>
      <c r="V178" s="2">
        <v>38.6</v>
      </c>
      <c r="W178" s="2">
        <v>36.6</v>
      </c>
      <c r="X178" s="2">
        <v>35.799999999999997</v>
      </c>
      <c r="Y178" s="2">
        <v>24.6</v>
      </c>
    </row>
    <row r="179" spans="1:25" x14ac:dyDescent="0.35">
      <c r="A179" s="1" t="s">
        <v>47</v>
      </c>
      <c r="B179" s="2">
        <v>63.6</v>
      </c>
      <c r="C179" s="2">
        <v>68.400000000000006</v>
      </c>
      <c r="D179" s="2">
        <v>70.8</v>
      </c>
      <c r="E179" s="2">
        <v>75.900000000000006</v>
      </c>
      <c r="F179" s="2">
        <v>73.099999999999994</v>
      </c>
      <c r="G179" s="2">
        <v>75.599999999999994</v>
      </c>
      <c r="H179" s="2">
        <v>75.3</v>
      </c>
      <c r="I179" s="2">
        <v>78.400000000000006</v>
      </c>
      <c r="J179" s="2">
        <v>84.3</v>
      </c>
      <c r="K179" s="2">
        <v>86.4</v>
      </c>
      <c r="L179" s="2">
        <v>85.6</v>
      </c>
      <c r="M179" s="2">
        <v>77</v>
      </c>
      <c r="N179" s="2">
        <v>59.5</v>
      </c>
      <c r="O179" s="2">
        <v>57.3</v>
      </c>
      <c r="P179" s="2">
        <v>57.3</v>
      </c>
      <c r="Q179" s="2">
        <v>65.8</v>
      </c>
      <c r="R179" s="2">
        <v>67.3</v>
      </c>
      <c r="S179" s="2">
        <v>69</v>
      </c>
      <c r="T179" s="2">
        <v>73.7</v>
      </c>
      <c r="U179" s="2">
        <v>74.3</v>
      </c>
      <c r="V179" s="2">
        <v>74.099999999999994</v>
      </c>
      <c r="W179" s="2">
        <v>76.2</v>
      </c>
      <c r="X179" s="2">
        <v>73.7</v>
      </c>
      <c r="Y179" s="2">
        <v>68.900000000000006</v>
      </c>
    </row>
    <row r="180" spans="1:25" x14ac:dyDescent="0.35">
      <c r="A180" s="1" t="s">
        <v>31</v>
      </c>
      <c r="B180" s="2">
        <v>27.9</v>
      </c>
      <c r="C180" s="2">
        <v>29.7</v>
      </c>
      <c r="D180" s="2">
        <v>31.7</v>
      </c>
      <c r="E180" s="2">
        <v>33.5</v>
      </c>
      <c r="F180" s="2">
        <v>31.2</v>
      </c>
      <c r="G180" s="2">
        <v>31.2</v>
      </c>
      <c r="H180" s="2">
        <v>30.4</v>
      </c>
      <c r="I180" s="2">
        <v>31</v>
      </c>
      <c r="J180" s="2">
        <v>33.700000000000003</v>
      </c>
      <c r="K180" s="2">
        <v>34.5</v>
      </c>
      <c r="L180" s="2">
        <v>32.5</v>
      </c>
      <c r="M180" s="2">
        <v>27.9</v>
      </c>
      <c r="N180" s="2">
        <v>22.8</v>
      </c>
      <c r="O180" s="2">
        <v>21.8</v>
      </c>
      <c r="P180" s="2">
        <v>22</v>
      </c>
      <c r="Q180" s="2">
        <v>22.4</v>
      </c>
      <c r="R180" s="2">
        <v>24</v>
      </c>
      <c r="S180" s="2">
        <v>25.8</v>
      </c>
      <c r="T180" s="2">
        <v>29.2</v>
      </c>
      <c r="U180" s="2">
        <v>30.3</v>
      </c>
      <c r="V180" s="2">
        <v>29.9</v>
      </c>
      <c r="W180" s="2">
        <v>31.1</v>
      </c>
      <c r="X180" s="2">
        <v>32.299999999999997</v>
      </c>
      <c r="Y180" s="2">
        <v>31.5</v>
      </c>
    </row>
    <row r="181" spans="1:25" x14ac:dyDescent="0.35">
      <c r="A181" s="1" t="s">
        <v>32</v>
      </c>
      <c r="B181" s="2">
        <v>19.600000000000001</v>
      </c>
      <c r="C181" s="2">
        <v>21.3</v>
      </c>
      <c r="D181" s="2">
        <v>22.7</v>
      </c>
      <c r="E181" s="2">
        <v>23.9</v>
      </c>
      <c r="F181" s="2">
        <v>22.9</v>
      </c>
      <c r="G181" s="2">
        <v>22.5</v>
      </c>
      <c r="H181" s="2">
        <v>22.4</v>
      </c>
      <c r="I181" s="2">
        <v>23.2</v>
      </c>
      <c r="J181" s="2">
        <v>23.6</v>
      </c>
      <c r="K181" s="2">
        <v>24</v>
      </c>
      <c r="L181" s="2">
        <v>23.8</v>
      </c>
      <c r="M181" s="2">
        <v>22.2</v>
      </c>
      <c r="N181" s="2">
        <v>17.7</v>
      </c>
      <c r="O181" s="2">
        <v>16.7</v>
      </c>
      <c r="P181" s="2">
        <v>16.8</v>
      </c>
      <c r="Q181" s="2">
        <v>17.3</v>
      </c>
      <c r="R181" s="2">
        <v>17.899999999999999</v>
      </c>
      <c r="S181" s="2">
        <v>18.7</v>
      </c>
      <c r="T181" s="2">
        <v>20.3</v>
      </c>
      <c r="U181" s="2">
        <v>21</v>
      </c>
      <c r="V181" s="2">
        <v>22</v>
      </c>
      <c r="W181" s="2">
        <v>22.6</v>
      </c>
      <c r="X181" s="2">
        <v>22.4</v>
      </c>
      <c r="Y181" s="2">
        <v>21.9</v>
      </c>
    </row>
    <row r="182" spans="1:25" x14ac:dyDescent="0.35">
      <c r="A182" s="1" t="s">
        <v>33</v>
      </c>
      <c r="B182" s="2">
        <v>0.3</v>
      </c>
      <c r="C182" s="2">
        <v>0.3</v>
      </c>
      <c r="D182" s="2">
        <v>0.3</v>
      </c>
      <c r="E182" s="2">
        <v>0.3</v>
      </c>
      <c r="F182" s="2">
        <v>0.3</v>
      </c>
      <c r="G182" s="2">
        <v>0.3</v>
      </c>
      <c r="H182" s="2">
        <v>0.3</v>
      </c>
      <c r="I182" s="2">
        <v>0.4</v>
      </c>
      <c r="J182" s="2">
        <v>0.4</v>
      </c>
      <c r="K182" s="2">
        <v>0.4</v>
      </c>
      <c r="L182" s="2">
        <v>0.4</v>
      </c>
      <c r="M182" s="2">
        <v>0.4</v>
      </c>
      <c r="N182" s="2">
        <v>0.4</v>
      </c>
      <c r="O182" s="2">
        <v>0.4</v>
      </c>
      <c r="P182" s="2">
        <v>0.4</v>
      </c>
      <c r="Q182" s="2">
        <v>0.4</v>
      </c>
      <c r="R182" s="2">
        <v>0.4</v>
      </c>
      <c r="S182" s="2">
        <v>0.4</v>
      </c>
      <c r="T182" s="2">
        <v>0.4</v>
      </c>
      <c r="U182" s="2">
        <v>0.4</v>
      </c>
      <c r="V182" s="2">
        <v>0.4</v>
      </c>
      <c r="W182" s="2">
        <v>0.4</v>
      </c>
      <c r="X182" s="2">
        <v>0.5</v>
      </c>
      <c r="Y182" s="2">
        <v>-2</v>
      </c>
    </row>
    <row r="183" spans="1:25" x14ac:dyDescent="0.35">
      <c r="A183" s="1" t="s">
        <v>34</v>
      </c>
      <c r="B183" s="2">
        <v>8</v>
      </c>
      <c r="C183" s="2">
        <v>8.1</v>
      </c>
      <c r="D183" s="2">
        <v>8.6</v>
      </c>
      <c r="E183" s="2">
        <v>9.3000000000000007</v>
      </c>
      <c r="F183" s="2">
        <v>8</v>
      </c>
      <c r="G183" s="2">
        <v>8.5</v>
      </c>
      <c r="H183" s="2">
        <v>7.7</v>
      </c>
      <c r="I183" s="2">
        <v>7.4</v>
      </c>
      <c r="J183" s="2">
        <v>9.6999999999999993</v>
      </c>
      <c r="K183" s="2">
        <v>10.1</v>
      </c>
      <c r="L183" s="2">
        <v>8.3000000000000007</v>
      </c>
      <c r="M183" s="2">
        <v>5.3</v>
      </c>
      <c r="N183" s="2">
        <v>4.7</v>
      </c>
      <c r="O183" s="2">
        <v>4.8</v>
      </c>
      <c r="P183" s="2">
        <v>4.8</v>
      </c>
      <c r="Q183" s="2">
        <v>4.7</v>
      </c>
      <c r="R183" s="2">
        <v>5.8</v>
      </c>
      <c r="S183" s="2">
        <v>6.7</v>
      </c>
      <c r="T183" s="2">
        <v>8.5</v>
      </c>
      <c r="U183" s="2">
        <v>8.9</v>
      </c>
      <c r="V183" s="2">
        <v>7.6</v>
      </c>
      <c r="W183" s="2">
        <v>8.1</v>
      </c>
      <c r="X183" s="2">
        <v>9.4</v>
      </c>
      <c r="Y183" s="2">
        <v>11.6</v>
      </c>
    </row>
    <row r="184" spans="1:25" x14ac:dyDescent="0.35">
      <c r="A184" s="1" t="s">
        <v>35</v>
      </c>
      <c r="B184" s="2">
        <v>35.700000000000003</v>
      </c>
      <c r="C184" s="2">
        <v>38.799999999999997</v>
      </c>
      <c r="D184" s="2">
        <v>39.200000000000003</v>
      </c>
      <c r="E184" s="2">
        <v>42.4</v>
      </c>
      <c r="F184" s="2">
        <v>41.9</v>
      </c>
      <c r="G184" s="2">
        <v>44.4</v>
      </c>
      <c r="H184" s="2">
        <v>44.9</v>
      </c>
      <c r="I184" s="2">
        <v>47.4</v>
      </c>
      <c r="J184" s="2">
        <v>50.6</v>
      </c>
      <c r="K184" s="2">
        <v>51.9</v>
      </c>
      <c r="L184" s="2">
        <v>53.1</v>
      </c>
      <c r="M184" s="2">
        <v>49.1</v>
      </c>
      <c r="N184" s="2">
        <v>36.700000000000003</v>
      </c>
      <c r="O184" s="2">
        <v>35.4</v>
      </c>
      <c r="P184" s="2">
        <v>35.299999999999997</v>
      </c>
      <c r="Q184" s="2">
        <v>43.4</v>
      </c>
      <c r="R184" s="2">
        <v>43.3</v>
      </c>
      <c r="S184" s="2">
        <v>43.2</v>
      </c>
      <c r="T184" s="2">
        <v>44.5</v>
      </c>
      <c r="U184" s="2">
        <v>44</v>
      </c>
      <c r="V184" s="2">
        <v>44.1</v>
      </c>
      <c r="W184" s="2">
        <v>45.1</v>
      </c>
      <c r="X184" s="2">
        <v>41.5</v>
      </c>
      <c r="Y184" s="2">
        <v>37.4</v>
      </c>
    </row>
    <row r="185" spans="1:25" x14ac:dyDescent="0.35">
      <c r="A185" s="1" t="s">
        <v>36</v>
      </c>
      <c r="B185" s="2">
        <v>0.6</v>
      </c>
      <c r="C185" s="2">
        <v>0.6</v>
      </c>
      <c r="D185" s="2">
        <v>0.7</v>
      </c>
      <c r="E185" s="2">
        <v>1</v>
      </c>
      <c r="F185" s="2">
        <v>1.4</v>
      </c>
      <c r="G185" s="2">
        <v>0.8</v>
      </c>
      <c r="H185" s="2">
        <v>0.8</v>
      </c>
      <c r="I185" s="2">
        <v>0.7</v>
      </c>
      <c r="J185" s="2">
        <v>0.9</v>
      </c>
      <c r="K185" s="2">
        <v>0.8</v>
      </c>
      <c r="L185" s="2">
        <v>1</v>
      </c>
      <c r="M185" s="2">
        <v>1.2</v>
      </c>
      <c r="N185" s="2">
        <v>0.8</v>
      </c>
      <c r="O185" s="2">
        <v>0.7</v>
      </c>
      <c r="P185" s="2">
        <v>0.7</v>
      </c>
      <c r="Q185" s="2">
        <v>0.7</v>
      </c>
      <c r="R185" s="2">
        <v>0.7</v>
      </c>
      <c r="S185" s="2">
        <v>0.7</v>
      </c>
      <c r="T185" s="2">
        <v>0.6</v>
      </c>
      <c r="U185" s="2">
        <v>0.7</v>
      </c>
      <c r="V185" s="2">
        <v>0.7</v>
      </c>
      <c r="W185" s="2">
        <v>0.6</v>
      </c>
      <c r="X185" s="2">
        <v>0.5</v>
      </c>
      <c r="Y185" s="2">
        <v>0.4</v>
      </c>
    </row>
    <row r="186" spans="1:25" x14ac:dyDescent="0.35">
      <c r="A186" s="1" t="s">
        <v>37</v>
      </c>
      <c r="B186" s="2">
        <v>29.3</v>
      </c>
      <c r="C186" s="2">
        <v>31.4</v>
      </c>
      <c r="D186" s="2">
        <v>32</v>
      </c>
      <c r="E186" s="2">
        <v>33.5</v>
      </c>
      <c r="F186" s="2">
        <v>31.4</v>
      </c>
      <c r="G186" s="2">
        <v>32.5</v>
      </c>
      <c r="H186" s="2">
        <v>32.799999999999997</v>
      </c>
      <c r="I186" s="2">
        <v>37</v>
      </c>
      <c r="J186" s="2">
        <v>39.4</v>
      </c>
      <c r="K186" s="2">
        <v>40.799999999999997</v>
      </c>
      <c r="L186" s="2">
        <v>40.6</v>
      </c>
      <c r="M186" s="2">
        <v>37.1</v>
      </c>
      <c r="N186" s="2">
        <v>25.6</v>
      </c>
      <c r="O186" s="2">
        <v>27</v>
      </c>
      <c r="P186" s="2">
        <v>27.7</v>
      </c>
      <c r="Q186" s="2">
        <v>33.799999999999997</v>
      </c>
      <c r="R186" s="2">
        <v>34.299999999999997</v>
      </c>
      <c r="S186" s="2">
        <v>34.299999999999997</v>
      </c>
      <c r="T186" s="2">
        <v>35.700000000000003</v>
      </c>
      <c r="U186" s="2">
        <v>35</v>
      </c>
      <c r="V186" s="2">
        <v>34.6</v>
      </c>
      <c r="W186" s="2">
        <v>35.9</v>
      </c>
      <c r="X186" s="2">
        <v>32.4</v>
      </c>
      <c r="Y186" s="2">
        <v>29.9</v>
      </c>
    </row>
    <row r="187" spans="1:25" x14ac:dyDescent="0.35">
      <c r="A187" s="1" t="s">
        <v>38</v>
      </c>
      <c r="B187" s="2">
        <v>5.8</v>
      </c>
      <c r="C187" s="2">
        <v>6.8</v>
      </c>
      <c r="D187" s="2">
        <v>6.5</v>
      </c>
      <c r="E187" s="2">
        <v>7.9</v>
      </c>
      <c r="F187" s="2">
        <v>9.1</v>
      </c>
      <c r="G187" s="2">
        <v>11.2</v>
      </c>
      <c r="H187" s="2">
        <v>11.3</v>
      </c>
      <c r="I187" s="2">
        <v>9.6999999999999993</v>
      </c>
      <c r="J187" s="2">
        <v>10.199999999999999</v>
      </c>
      <c r="K187" s="2">
        <v>10.199999999999999</v>
      </c>
      <c r="L187" s="2">
        <v>11.4</v>
      </c>
      <c r="M187" s="2">
        <v>10.8</v>
      </c>
      <c r="N187" s="2">
        <v>10.3</v>
      </c>
      <c r="O187" s="2">
        <v>7.7</v>
      </c>
      <c r="P187" s="2">
        <v>6.9</v>
      </c>
      <c r="Q187" s="2">
        <v>8.9</v>
      </c>
      <c r="R187" s="2">
        <v>8.3000000000000007</v>
      </c>
      <c r="S187" s="2">
        <v>8.1999999999999993</v>
      </c>
      <c r="T187" s="2">
        <v>8.1999999999999993</v>
      </c>
      <c r="U187" s="2">
        <v>8.3000000000000007</v>
      </c>
      <c r="V187" s="2">
        <v>8.9</v>
      </c>
      <c r="W187" s="2">
        <v>8.6</v>
      </c>
      <c r="X187" s="2">
        <v>8.6</v>
      </c>
      <c r="Y187" s="2">
        <v>7.1</v>
      </c>
    </row>
    <row r="188" spans="1:25" x14ac:dyDescent="0.35">
      <c r="A188" s="1" t="s">
        <v>48</v>
      </c>
      <c r="B188" s="2">
        <v>110.8</v>
      </c>
      <c r="C188" s="2">
        <v>116.4</v>
      </c>
      <c r="D188" s="2">
        <v>115.1</v>
      </c>
      <c r="E188" s="2">
        <v>129</v>
      </c>
      <c r="F188" s="2">
        <v>119</v>
      </c>
      <c r="G188" s="2">
        <v>127</v>
      </c>
      <c r="H188" s="2">
        <v>131.80000000000001</v>
      </c>
      <c r="I188" s="2">
        <v>134</v>
      </c>
      <c r="J188" s="2">
        <v>148.4</v>
      </c>
      <c r="K188" s="2">
        <v>156.19999999999999</v>
      </c>
      <c r="L188" s="2">
        <v>159.19999999999999</v>
      </c>
      <c r="M188" s="2">
        <v>169.6</v>
      </c>
      <c r="N188" s="2">
        <v>160.4</v>
      </c>
      <c r="O188" s="2">
        <v>159.69999999999999</v>
      </c>
      <c r="P188" s="2">
        <v>162</v>
      </c>
      <c r="Q188" s="2">
        <v>155.69999999999999</v>
      </c>
      <c r="R188" s="2">
        <v>167.5</v>
      </c>
      <c r="S188" s="2">
        <v>162.80000000000001</v>
      </c>
      <c r="T188" s="2">
        <v>166.2</v>
      </c>
      <c r="U188" s="2">
        <v>157.4</v>
      </c>
      <c r="V188" s="2">
        <v>158.9</v>
      </c>
      <c r="W188" s="2">
        <v>166.8</v>
      </c>
      <c r="X188" s="2">
        <v>169.4</v>
      </c>
      <c r="Y188" s="2">
        <v>186.3</v>
      </c>
    </row>
    <row r="189" spans="1:25" x14ac:dyDescent="0.35">
      <c r="A189" s="1" t="s">
        <v>31</v>
      </c>
      <c r="B189" s="2">
        <v>52.3</v>
      </c>
      <c r="C189" s="2">
        <v>55.3</v>
      </c>
      <c r="D189" s="2">
        <v>57.7</v>
      </c>
      <c r="E189" s="2">
        <v>59.2</v>
      </c>
      <c r="F189" s="2">
        <v>57.5</v>
      </c>
      <c r="G189" s="2">
        <v>61</v>
      </c>
      <c r="H189" s="2">
        <v>62.2</v>
      </c>
      <c r="I189" s="2">
        <v>63.9</v>
      </c>
      <c r="J189" s="2">
        <v>66.2</v>
      </c>
      <c r="K189" s="2">
        <v>70.400000000000006</v>
      </c>
      <c r="L189" s="2">
        <v>72.2</v>
      </c>
      <c r="M189" s="2">
        <v>75.599999999999994</v>
      </c>
      <c r="N189" s="2">
        <v>81.3</v>
      </c>
      <c r="O189" s="2">
        <v>83.2</v>
      </c>
      <c r="P189" s="2">
        <v>80.5</v>
      </c>
      <c r="Q189" s="2">
        <v>81.400000000000006</v>
      </c>
      <c r="R189" s="2">
        <v>80.599999999999994</v>
      </c>
      <c r="S189" s="2">
        <v>81.8</v>
      </c>
      <c r="T189" s="2">
        <v>81.3</v>
      </c>
      <c r="U189" s="2">
        <v>87.5</v>
      </c>
      <c r="V189" s="2">
        <v>91.2</v>
      </c>
      <c r="W189" s="2">
        <v>95.1</v>
      </c>
      <c r="X189" s="2">
        <v>96.9</v>
      </c>
      <c r="Y189" s="2">
        <v>100.6</v>
      </c>
    </row>
    <row r="190" spans="1:25" x14ac:dyDescent="0.35">
      <c r="A190" s="1" t="s">
        <v>32</v>
      </c>
      <c r="B190" s="2">
        <v>31.5</v>
      </c>
      <c r="C190" s="2">
        <v>34.1</v>
      </c>
      <c r="D190" s="2">
        <v>35.6</v>
      </c>
      <c r="E190" s="2">
        <v>37.299999999999997</v>
      </c>
      <c r="F190" s="2">
        <v>37.4</v>
      </c>
      <c r="G190" s="2">
        <v>37.1</v>
      </c>
      <c r="H190" s="2">
        <v>38.4</v>
      </c>
      <c r="I190" s="2">
        <v>40.1</v>
      </c>
      <c r="J190" s="2">
        <v>41.4</v>
      </c>
      <c r="K190" s="2">
        <v>43</v>
      </c>
      <c r="L190" s="2">
        <v>45</v>
      </c>
      <c r="M190" s="2">
        <v>45.5</v>
      </c>
      <c r="N190" s="2">
        <v>43.5</v>
      </c>
      <c r="O190" s="2">
        <v>43.8</v>
      </c>
      <c r="P190" s="2">
        <v>44.9</v>
      </c>
      <c r="Q190" s="2">
        <v>46.2</v>
      </c>
      <c r="R190" s="2">
        <v>47.2</v>
      </c>
      <c r="S190" s="2">
        <v>48.8</v>
      </c>
      <c r="T190" s="2">
        <v>51.6</v>
      </c>
      <c r="U190" s="2">
        <v>51.8</v>
      </c>
      <c r="V190" s="2">
        <v>53.8</v>
      </c>
      <c r="W190" s="2">
        <v>56.4</v>
      </c>
      <c r="X190" s="2">
        <v>57.9</v>
      </c>
      <c r="Y190" s="2">
        <v>56.8</v>
      </c>
    </row>
    <row r="191" spans="1:25" x14ac:dyDescent="0.35">
      <c r="A191" s="1" t="s">
        <v>33</v>
      </c>
      <c r="B191" s="2">
        <v>0.8</v>
      </c>
      <c r="C191" s="2">
        <v>0.9</v>
      </c>
      <c r="D191" s="2">
        <v>0.9</v>
      </c>
      <c r="E191" s="2">
        <v>0.9</v>
      </c>
      <c r="F191" s="2">
        <v>1.1000000000000001</v>
      </c>
      <c r="G191" s="2">
        <v>1.2</v>
      </c>
      <c r="H191" s="2">
        <v>1.3</v>
      </c>
      <c r="I191" s="2">
        <v>1.4</v>
      </c>
      <c r="J191" s="2">
        <v>1.4</v>
      </c>
      <c r="K191" s="2">
        <v>1.5</v>
      </c>
      <c r="L191" s="2">
        <v>1.5</v>
      </c>
      <c r="M191" s="2">
        <v>1.6</v>
      </c>
      <c r="N191" s="2">
        <v>1.6</v>
      </c>
      <c r="O191" s="2">
        <v>1.6</v>
      </c>
      <c r="P191" s="2">
        <v>1.7</v>
      </c>
      <c r="Q191" s="2">
        <v>1.7</v>
      </c>
      <c r="R191" s="2">
        <v>3</v>
      </c>
      <c r="S191" s="2">
        <v>2.9</v>
      </c>
      <c r="T191" s="2">
        <v>3</v>
      </c>
      <c r="U191" s="2">
        <v>1.7</v>
      </c>
      <c r="V191" s="2">
        <v>1.8</v>
      </c>
      <c r="W191" s="2">
        <v>1.9</v>
      </c>
      <c r="X191" s="2">
        <v>2.1</v>
      </c>
      <c r="Y191" s="2">
        <v>-2.6</v>
      </c>
    </row>
    <row r="192" spans="1:25" x14ac:dyDescent="0.35">
      <c r="A192" s="1" t="s">
        <v>34</v>
      </c>
      <c r="B192" s="2">
        <v>19.899999999999999</v>
      </c>
      <c r="C192" s="2">
        <v>20.3</v>
      </c>
      <c r="D192" s="2">
        <v>21.2</v>
      </c>
      <c r="E192" s="2">
        <v>20.9</v>
      </c>
      <c r="F192" s="2">
        <v>19</v>
      </c>
      <c r="G192" s="2">
        <v>22.7</v>
      </c>
      <c r="H192" s="2">
        <v>22.5</v>
      </c>
      <c r="I192" s="2">
        <v>22.3</v>
      </c>
      <c r="J192" s="2">
        <v>23.4</v>
      </c>
      <c r="K192" s="2">
        <v>26</v>
      </c>
      <c r="L192" s="2">
        <v>25.7</v>
      </c>
      <c r="M192" s="2">
        <v>28.4</v>
      </c>
      <c r="N192" s="2">
        <v>36.200000000000003</v>
      </c>
      <c r="O192" s="2">
        <v>37.799999999999997</v>
      </c>
      <c r="P192" s="2">
        <v>33.9</v>
      </c>
      <c r="Q192" s="2">
        <v>33.5</v>
      </c>
      <c r="R192" s="2">
        <v>30.3</v>
      </c>
      <c r="S192" s="2">
        <v>30.1</v>
      </c>
      <c r="T192" s="2">
        <v>26.8</v>
      </c>
      <c r="U192" s="2">
        <v>34.1</v>
      </c>
      <c r="V192" s="2">
        <v>35.6</v>
      </c>
      <c r="W192" s="2">
        <v>36.799999999999997</v>
      </c>
      <c r="X192" s="2">
        <v>36.9</v>
      </c>
      <c r="Y192" s="2">
        <v>46.3</v>
      </c>
    </row>
    <row r="193" spans="1:25" x14ac:dyDescent="0.35">
      <c r="A193" s="1" t="s">
        <v>35</v>
      </c>
      <c r="B193" s="2">
        <v>58.6</v>
      </c>
      <c r="C193" s="2">
        <v>61.1</v>
      </c>
      <c r="D193" s="2">
        <v>57.4</v>
      </c>
      <c r="E193" s="2">
        <v>69.8</v>
      </c>
      <c r="F193" s="2">
        <v>61.5</v>
      </c>
      <c r="G193" s="2">
        <v>66</v>
      </c>
      <c r="H193" s="2">
        <v>69.7</v>
      </c>
      <c r="I193" s="2">
        <v>70.099999999999994</v>
      </c>
      <c r="J193" s="2">
        <v>82.2</v>
      </c>
      <c r="K193" s="2">
        <v>85.8</v>
      </c>
      <c r="L193" s="2">
        <v>86.9</v>
      </c>
      <c r="M193" s="2">
        <v>94</v>
      </c>
      <c r="N193" s="2">
        <v>79.099999999999994</v>
      </c>
      <c r="O193" s="2">
        <v>76.5</v>
      </c>
      <c r="P193" s="2">
        <v>81.5</v>
      </c>
      <c r="Q193" s="2">
        <v>74.2</v>
      </c>
      <c r="R193" s="2">
        <v>87</v>
      </c>
      <c r="S193" s="2">
        <v>80.900000000000006</v>
      </c>
      <c r="T193" s="2">
        <v>84.9</v>
      </c>
      <c r="U193" s="2">
        <v>69.900000000000006</v>
      </c>
      <c r="V193" s="2">
        <v>67.8</v>
      </c>
      <c r="W193" s="2">
        <v>71.7</v>
      </c>
      <c r="X193" s="2">
        <v>72.5</v>
      </c>
      <c r="Y193" s="2">
        <v>85.7</v>
      </c>
    </row>
    <row r="194" spans="1:25" x14ac:dyDescent="0.35">
      <c r="A194" s="1" t="s">
        <v>36</v>
      </c>
      <c r="B194" s="2">
        <v>0.8</v>
      </c>
      <c r="C194" s="2">
        <v>0.8</v>
      </c>
      <c r="D194" s="2">
        <v>1</v>
      </c>
      <c r="E194" s="2">
        <v>1.5</v>
      </c>
      <c r="F194" s="2">
        <v>1.8</v>
      </c>
      <c r="G194" s="2">
        <v>1</v>
      </c>
      <c r="H194" s="2">
        <v>1</v>
      </c>
      <c r="I194" s="2">
        <v>1</v>
      </c>
      <c r="J194" s="2">
        <v>1.4</v>
      </c>
      <c r="K194" s="2">
        <v>1.2</v>
      </c>
      <c r="L194" s="2">
        <v>1.6</v>
      </c>
      <c r="M194" s="2">
        <v>2.1</v>
      </c>
      <c r="N194" s="2">
        <v>1.5</v>
      </c>
      <c r="O194" s="2">
        <v>1.4</v>
      </c>
      <c r="P194" s="2">
        <v>1.6</v>
      </c>
      <c r="Q194" s="2">
        <v>1.1000000000000001</v>
      </c>
      <c r="R194" s="2">
        <v>1.3</v>
      </c>
      <c r="S194" s="2">
        <v>1.2</v>
      </c>
      <c r="T194" s="2">
        <v>1.1000000000000001</v>
      </c>
      <c r="U194" s="2">
        <v>1</v>
      </c>
      <c r="V194" s="2">
        <v>0.9</v>
      </c>
      <c r="W194" s="2">
        <v>0.8</v>
      </c>
      <c r="X194" s="2">
        <v>0.8</v>
      </c>
      <c r="Y194" s="2">
        <v>0.9</v>
      </c>
    </row>
    <row r="195" spans="1:25" x14ac:dyDescent="0.35">
      <c r="A195" s="1" t="s">
        <v>37</v>
      </c>
      <c r="B195" s="2">
        <v>41.3</v>
      </c>
      <c r="C195" s="2">
        <v>41.5</v>
      </c>
      <c r="D195" s="2">
        <v>38.9</v>
      </c>
      <c r="E195" s="2">
        <v>46.8</v>
      </c>
      <c r="F195" s="2">
        <v>38.6</v>
      </c>
      <c r="G195" s="2">
        <v>42.9</v>
      </c>
      <c r="H195" s="2">
        <v>44.1</v>
      </c>
      <c r="I195" s="2">
        <v>47.8</v>
      </c>
      <c r="J195" s="2">
        <v>56.2</v>
      </c>
      <c r="K195" s="2">
        <v>57.9</v>
      </c>
      <c r="L195" s="2">
        <v>58.2</v>
      </c>
      <c r="M195" s="2">
        <v>64.7</v>
      </c>
      <c r="N195" s="2">
        <v>49.7</v>
      </c>
      <c r="O195" s="2">
        <v>49.2</v>
      </c>
      <c r="P195" s="2">
        <v>56</v>
      </c>
      <c r="Q195" s="2">
        <v>50.3</v>
      </c>
      <c r="R195" s="2">
        <v>59.1</v>
      </c>
      <c r="S195" s="2">
        <v>55.9</v>
      </c>
      <c r="T195" s="2">
        <v>58.6</v>
      </c>
      <c r="U195" s="2">
        <v>48.4</v>
      </c>
      <c r="V195" s="2">
        <v>46.2</v>
      </c>
      <c r="W195" s="2">
        <v>48.2</v>
      </c>
      <c r="X195" s="2">
        <v>47.3</v>
      </c>
      <c r="Y195" s="2">
        <v>56.6</v>
      </c>
    </row>
    <row r="196" spans="1:25" x14ac:dyDescent="0.35">
      <c r="A196" s="1" t="s">
        <v>38</v>
      </c>
      <c r="B196" s="2">
        <v>16.5</v>
      </c>
      <c r="C196" s="2">
        <v>18.8</v>
      </c>
      <c r="D196" s="2">
        <v>17.399999999999999</v>
      </c>
      <c r="E196" s="2">
        <v>21.5</v>
      </c>
      <c r="F196" s="2">
        <v>21.1</v>
      </c>
      <c r="G196" s="2">
        <v>22.1</v>
      </c>
      <c r="H196" s="2">
        <v>24.6</v>
      </c>
      <c r="I196" s="2">
        <v>21.4</v>
      </c>
      <c r="J196" s="2">
        <v>24.6</v>
      </c>
      <c r="K196" s="2">
        <v>26.6</v>
      </c>
      <c r="L196" s="2">
        <v>27.1</v>
      </c>
      <c r="M196" s="2">
        <v>27.2</v>
      </c>
      <c r="N196" s="2">
        <v>27.9</v>
      </c>
      <c r="O196" s="2">
        <v>26</v>
      </c>
      <c r="P196" s="2">
        <v>23.9</v>
      </c>
      <c r="Q196" s="2">
        <v>22.8</v>
      </c>
      <c r="R196" s="2">
        <v>26.5</v>
      </c>
      <c r="S196" s="2">
        <v>23.8</v>
      </c>
      <c r="T196" s="2">
        <v>25.1</v>
      </c>
      <c r="U196" s="2">
        <v>20.5</v>
      </c>
      <c r="V196" s="2">
        <v>20.7</v>
      </c>
      <c r="W196" s="2">
        <v>22.6</v>
      </c>
      <c r="X196" s="2">
        <v>24.4</v>
      </c>
      <c r="Y196" s="2">
        <v>28.2</v>
      </c>
    </row>
    <row r="197" spans="1:25" x14ac:dyDescent="0.35">
      <c r="A197" s="1" t="s">
        <v>49</v>
      </c>
      <c r="B197" s="2">
        <v>1708.1</v>
      </c>
      <c r="C197" s="2">
        <v>1683.7</v>
      </c>
      <c r="D197" s="2">
        <v>1723.6</v>
      </c>
      <c r="E197" s="2">
        <v>1855.2</v>
      </c>
      <c r="F197" s="2">
        <v>1806</v>
      </c>
      <c r="G197" s="2">
        <v>1806.2</v>
      </c>
      <c r="H197" s="2">
        <v>1874.9</v>
      </c>
      <c r="I197" s="2">
        <v>2046.8</v>
      </c>
      <c r="J197" s="2">
        <v>2308.3000000000002</v>
      </c>
      <c r="K197" s="2">
        <v>2453.8000000000002</v>
      </c>
      <c r="L197" s="2">
        <v>2633.8</v>
      </c>
      <c r="M197" s="2">
        <v>2806.7</v>
      </c>
      <c r="N197" s="2">
        <v>2358.9</v>
      </c>
      <c r="O197" s="2">
        <v>2636.6</v>
      </c>
      <c r="P197" s="2">
        <v>2993.8</v>
      </c>
      <c r="Q197" s="2">
        <v>3071.7</v>
      </c>
      <c r="R197" s="2">
        <v>3149.8</v>
      </c>
      <c r="S197" s="2">
        <v>3119.4</v>
      </c>
      <c r="T197" s="2">
        <v>2803.3</v>
      </c>
      <c r="U197" s="2">
        <v>2721.6</v>
      </c>
      <c r="V197" s="2">
        <v>2848.2</v>
      </c>
      <c r="W197" s="2">
        <v>3013.4</v>
      </c>
      <c r="X197" s="2">
        <v>2910.8</v>
      </c>
      <c r="Y197" s="2">
        <v>2699.9</v>
      </c>
    </row>
    <row r="198" spans="1:25" x14ac:dyDescent="0.35">
      <c r="A198" s="1" t="s">
        <v>22</v>
      </c>
      <c r="B198" s="2">
        <v>559.1</v>
      </c>
      <c r="C198" s="2">
        <v>579.9</v>
      </c>
      <c r="D198" s="2">
        <v>614.4</v>
      </c>
      <c r="E198" s="2">
        <v>625.20000000000005</v>
      </c>
      <c r="F198" s="2">
        <v>640.29999999999995</v>
      </c>
      <c r="G198" s="2">
        <v>635.6</v>
      </c>
      <c r="H198" s="2">
        <v>660.9</v>
      </c>
      <c r="I198" s="2">
        <v>702.8</v>
      </c>
      <c r="J198" s="2">
        <v>736.2</v>
      </c>
      <c r="K198" s="2">
        <v>789.3</v>
      </c>
      <c r="L198" s="2">
        <v>814.7</v>
      </c>
      <c r="M198" s="2">
        <v>801.8</v>
      </c>
      <c r="N198" s="2">
        <v>820.5</v>
      </c>
      <c r="O198" s="2">
        <v>834.3</v>
      </c>
      <c r="P198" s="2">
        <v>855.7</v>
      </c>
      <c r="Q198" s="2">
        <v>869.5</v>
      </c>
      <c r="R198" s="2">
        <v>892.8</v>
      </c>
      <c r="S198" s="2">
        <v>917.9</v>
      </c>
      <c r="T198" s="2">
        <v>946.6</v>
      </c>
      <c r="U198" s="2">
        <v>915.1</v>
      </c>
      <c r="V198" s="2">
        <v>963.8</v>
      </c>
      <c r="W198" s="2">
        <v>1035.3</v>
      </c>
      <c r="X198" s="2">
        <v>1043</v>
      </c>
      <c r="Y198" s="2">
        <v>1003.1</v>
      </c>
    </row>
    <row r="199" spans="1:25" x14ac:dyDescent="0.35">
      <c r="A199" s="7" t="s">
        <v>2</v>
      </c>
      <c r="B199" s="8">
        <f>B197/B198+(B197-B198)/B198</f>
        <v>5.1101770702915399</v>
      </c>
      <c r="C199" s="8">
        <f t="shared" ref="C199:Y199" si="34">C197/C198+(C197-C198)/C198</f>
        <v>4.8068632522848773</v>
      </c>
      <c r="D199" s="8">
        <f t="shared" si="34"/>
        <v>4.610677083333333</v>
      </c>
      <c r="E199" s="8">
        <f t="shared" si="34"/>
        <v>4.9347408829174659</v>
      </c>
      <c r="F199" s="8">
        <f t="shared" si="34"/>
        <v>4.6411057316882713</v>
      </c>
      <c r="G199" s="8">
        <f t="shared" si="34"/>
        <v>4.6834487098804276</v>
      </c>
      <c r="H199" s="8">
        <f t="shared" si="34"/>
        <v>4.6737781812679682</v>
      </c>
      <c r="I199" s="8">
        <f t="shared" si="34"/>
        <v>4.8247011952191237</v>
      </c>
      <c r="J199" s="8">
        <f t="shared" si="34"/>
        <v>5.2708503124151047</v>
      </c>
      <c r="K199" s="8">
        <f t="shared" si="34"/>
        <v>5.2176612188014708</v>
      </c>
      <c r="L199" s="8">
        <f t="shared" si="34"/>
        <v>5.4656928930894813</v>
      </c>
      <c r="M199" s="8">
        <f t="shared" si="34"/>
        <v>6.0009977550511353</v>
      </c>
      <c r="N199" s="8">
        <f t="shared" si="34"/>
        <v>4.7499085923217557</v>
      </c>
      <c r="O199" s="8">
        <f t="shared" si="34"/>
        <v>5.3205082104758485</v>
      </c>
      <c r="P199" s="8">
        <f t="shared" si="34"/>
        <v>5.9973121421058782</v>
      </c>
      <c r="Q199" s="8">
        <f t="shared" si="34"/>
        <v>6.065439907993099</v>
      </c>
      <c r="R199" s="8">
        <f t="shared" si="34"/>
        <v>6.0560035842293907</v>
      </c>
      <c r="S199" s="8">
        <f t="shared" si="34"/>
        <v>5.7968188255801287</v>
      </c>
      <c r="T199" s="8">
        <f t="shared" si="34"/>
        <v>4.9228818930910627</v>
      </c>
      <c r="U199" s="8">
        <f t="shared" si="34"/>
        <v>4.9482023822533057</v>
      </c>
      <c r="V199" s="8">
        <f t="shared" si="34"/>
        <v>4.910354845403611</v>
      </c>
      <c r="W199" s="8">
        <f t="shared" si="34"/>
        <v>4.8213078334782189</v>
      </c>
      <c r="X199" s="8">
        <f t="shared" si="34"/>
        <v>4.5815915627996171</v>
      </c>
      <c r="Y199" s="8">
        <f t="shared" si="34"/>
        <v>4.3831123517097001</v>
      </c>
    </row>
    <row r="200" spans="1:25" x14ac:dyDescent="0.35">
      <c r="A200" s="7" t="s">
        <v>63</v>
      </c>
      <c r="B200" s="5">
        <v>85.8</v>
      </c>
      <c r="C200" s="5">
        <v>89.3</v>
      </c>
      <c r="D200" s="5">
        <v>93.5</v>
      </c>
      <c r="E200" s="5">
        <v>97.9</v>
      </c>
      <c r="F200" s="5">
        <v>100.3</v>
      </c>
      <c r="G200" s="5">
        <v>101.8</v>
      </c>
      <c r="H200" s="5">
        <v>103.8</v>
      </c>
      <c r="I200" s="5">
        <v>107.1</v>
      </c>
      <c r="J200" s="5">
        <v>112.1</v>
      </c>
      <c r="K200" s="5">
        <v>117.6</v>
      </c>
      <c r="L200" s="5">
        <v>124.9</v>
      </c>
      <c r="M200" s="5">
        <v>133.69999999999999</v>
      </c>
      <c r="N200" s="5">
        <v>137.69999999999999</v>
      </c>
      <c r="O200" s="5">
        <v>140.9</v>
      </c>
      <c r="P200" s="5">
        <v>146.4</v>
      </c>
      <c r="Q200" s="5">
        <v>152.19999999999999</v>
      </c>
      <c r="R200" s="5">
        <v>157.6</v>
      </c>
      <c r="S200" s="5">
        <v>164.1</v>
      </c>
      <c r="T200" s="5">
        <v>169.5</v>
      </c>
      <c r="U200" s="5">
        <v>172.7</v>
      </c>
      <c r="V200" s="5">
        <v>179.7</v>
      </c>
      <c r="W200" s="5">
        <v>187.4</v>
      </c>
      <c r="X200" s="5">
        <v>195.2</v>
      </c>
      <c r="Y200" s="5">
        <v>204.5</v>
      </c>
    </row>
    <row r="201" spans="1:25" x14ac:dyDescent="0.35">
      <c r="A201" s="7" t="s">
        <v>64</v>
      </c>
      <c r="B201" s="2">
        <f>B198-B200</f>
        <v>473.3</v>
      </c>
      <c r="C201" s="2">
        <f t="shared" ref="C201:Y201" si="35">C198-C200</f>
        <v>490.59999999999997</v>
      </c>
      <c r="D201" s="2">
        <f t="shared" si="35"/>
        <v>520.9</v>
      </c>
      <c r="E201" s="2">
        <f t="shared" si="35"/>
        <v>527.30000000000007</v>
      </c>
      <c r="F201" s="2">
        <f t="shared" si="35"/>
        <v>540</v>
      </c>
      <c r="G201" s="2">
        <f t="shared" si="35"/>
        <v>533.80000000000007</v>
      </c>
      <c r="H201" s="2">
        <f t="shared" si="35"/>
        <v>557.1</v>
      </c>
      <c r="I201" s="2">
        <f t="shared" si="35"/>
        <v>595.69999999999993</v>
      </c>
      <c r="J201" s="2">
        <f t="shared" si="35"/>
        <v>624.1</v>
      </c>
      <c r="K201" s="2">
        <f t="shared" si="35"/>
        <v>671.69999999999993</v>
      </c>
      <c r="L201" s="2">
        <f t="shared" si="35"/>
        <v>689.80000000000007</v>
      </c>
      <c r="M201" s="2">
        <f t="shared" si="35"/>
        <v>668.09999999999991</v>
      </c>
      <c r="N201" s="2">
        <f t="shared" si="35"/>
        <v>682.8</v>
      </c>
      <c r="O201" s="2">
        <f t="shared" si="35"/>
        <v>693.4</v>
      </c>
      <c r="P201" s="2">
        <f t="shared" si="35"/>
        <v>709.30000000000007</v>
      </c>
      <c r="Q201" s="2">
        <f t="shared" si="35"/>
        <v>717.3</v>
      </c>
      <c r="R201" s="2">
        <f t="shared" si="35"/>
        <v>735.19999999999993</v>
      </c>
      <c r="S201" s="2">
        <f t="shared" si="35"/>
        <v>753.8</v>
      </c>
      <c r="T201" s="2">
        <f t="shared" si="35"/>
        <v>777.1</v>
      </c>
      <c r="U201" s="2">
        <f t="shared" si="35"/>
        <v>742.40000000000009</v>
      </c>
      <c r="V201" s="2">
        <f t="shared" si="35"/>
        <v>784.09999999999991</v>
      </c>
      <c r="W201" s="2">
        <f t="shared" si="35"/>
        <v>847.9</v>
      </c>
      <c r="X201" s="2">
        <f t="shared" si="35"/>
        <v>847.8</v>
      </c>
      <c r="Y201" s="2">
        <f t="shared" si="35"/>
        <v>798.6</v>
      </c>
    </row>
    <row r="202" spans="1:25" x14ac:dyDescent="0.35">
      <c r="A202" s="7" t="s">
        <v>65</v>
      </c>
      <c r="B202" s="4">
        <f>B216-B200</f>
        <v>173.2</v>
      </c>
      <c r="C202" s="4">
        <f t="shared" ref="C202:Y202" si="36">C216-C200</f>
        <v>179.7</v>
      </c>
      <c r="D202" s="4">
        <f t="shared" si="36"/>
        <v>201</v>
      </c>
      <c r="E202" s="4">
        <f t="shared" si="36"/>
        <v>196.70000000000002</v>
      </c>
      <c r="F202" s="4">
        <f t="shared" si="36"/>
        <v>211.2</v>
      </c>
      <c r="G202" s="4">
        <f t="shared" si="36"/>
        <v>208.59999999999997</v>
      </c>
      <c r="H202" s="4">
        <f t="shared" si="36"/>
        <v>226.8</v>
      </c>
      <c r="I202" s="4">
        <f t="shared" si="36"/>
        <v>260.70000000000005</v>
      </c>
      <c r="J202" s="4">
        <f t="shared" si="36"/>
        <v>282.20000000000005</v>
      </c>
      <c r="K202" s="4">
        <f t="shared" si="36"/>
        <v>324.89999999999998</v>
      </c>
      <c r="L202" s="4">
        <f t="shared" si="36"/>
        <v>334.70000000000005</v>
      </c>
      <c r="M202" s="4">
        <f t="shared" si="36"/>
        <v>312.3</v>
      </c>
      <c r="N202" s="4">
        <f t="shared" si="36"/>
        <v>337.8</v>
      </c>
      <c r="O202" s="4">
        <f t="shared" si="36"/>
        <v>341.70000000000005</v>
      </c>
      <c r="P202" s="4">
        <f t="shared" si="36"/>
        <v>352.4</v>
      </c>
      <c r="Q202" s="4">
        <f t="shared" si="36"/>
        <v>351.2</v>
      </c>
      <c r="R202" s="4">
        <f t="shared" si="36"/>
        <v>360.1</v>
      </c>
      <c r="S202" s="4">
        <f t="shared" si="36"/>
        <v>364.69999999999993</v>
      </c>
      <c r="T202" s="4">
        <f t="shared" si="36"/>
        <v>378.29999999999995</v>
      </c>
      <c r="U202" s="4">
        <f t="shared" si="36"/>
        <v>339.59999999999997</v>
      </c>
      <c r="V202" s="4">
        <f t="shared" si="36"/>
        <v>367.40000000000003</v>
      </c>
      <c r="W202" s="4">
        <f t="shared" si="36"/>
        <v>420.4</v>
      </c>
      <c r="X202" s="4">
        <f t="shared" si="36"/>
        <v>407.90000000000003</v>
      </c>
      <c r="Y202" s="4">
        <f t="shared" si="36"/>
        <v>374.79999999999995</v>
      </c>
    </row>
    <row r="203" spans="1:25" x14ac:dyDescent="0.35">
      <c r="A203" s="7" t="s">
        <v>66</v>
      </c>
      <c r="B203" s="9">
        <f>(B197-B202)/B199</f>
        <v>300.36141192117879</v>
      </c>
      <c r="C203" s="9">
        <f t="shared" ref="C203:Y203" si="37">(C197-C202)/C199</f>
        <v>312.88595515695062</v>
      </c>
      <c r="D203" s="9">
        <f t="shared" si="37"/>
        <v>330.23349336345666</v>
      </c>
      <c r="E203" s="9">
        <f t="shared" si="37"/>
        <v>336.08654220147804</v>
      </c>
      <c r="F203" s="9">
        <f t="shared" si="37"/>
        <v>343.62500925396233</v>
      </c>
      <c r="G203" s="9">
        <f t="shared" si="37"/>
        <v>341.11615157215806</v>
      </c>
      <c r="H203" s="9">
        <f t="shared" si="37"/>
        <v>352.62691896791739</v>
      </c>
      <c r="I203" s="9">
        <f t="shared" si="37"/>
        <v>370.19909165978527</v>
      </c>
      <c r="J203" s="9">
        <f t="shared" si="37"/>
        <v>384.3971807030203</v>
      </c>
      <c r="K203" s="9">
        <f t="shared" si="37"/>
        <v>408.01805842216442</v>
      </c>
      <c r="L203" s="9">
        <f t="shared" si="37"/>
        <v>420.64200184149661</v>
      </c>
      <c r="M203" s="9">
        <f t="shared" si="37"/>
        <v>415.66421148890174</v>
      </c>
      <c r="N203" s="9">
        <f t="shared" si="37"/>
        <v>425.50292510199364</v>
      </c>
      <c r="O203" s="9">
        <f t="shared" si="37"/>
        <v>431.33097614273794</v>
      </c>
      <c r="P203" s="9">
        <f t="shared" si="37"/>
        <v>440.43063582688677</v>
      </c>
      <c r="Q203" s="9">
        <f t="shared" si="37"/>
        <v>448.52476345778268</v>
      </c>
      <c r="R203" s="9">
        <f t="shared" si="37"/>
        <v>460.65032181697126</v>
      </c>
      <c r="S203" s="9">
        <f t="shared" si="37"/>
        <v>475.20891766430492</v>
      </c>
      <c r="T203" s="9">
        <f t="shared" si="37"/>
        <v>492.59763948497857</v>
      </c>
      <c r="U203" s="9">
        <f t="shared" si="37"/>
        <v>481.38693933437867</v>
      </c>
      <c r="V203" s="9">
        <f t="shared" si="37"/>
        <v>505.21807040527398</v>
      </c>
      <c r="W203" s="9">
        <f t="shared" si="37"/>
        <v>537.8208754883301</v>
      </c>
      <c r="X203" s="9">
        <f t="shared" si="37"/>
        <v>546.29487716067467</v>
      </c>
      <c r="Y203" s="9">
        <f t="shared" si="37"/>
        <v>530.46780767393727</v>
      </c>
    </row>
    <row r="204" spans="1:25" x14ac:dyDescent="0.35">
      <c r="A204" s="7" t="s">
        <v>68</v>
      </c>
      <c r="B204" s="5">
        <v>887.9</v>
      </c>
      <c r="C204" s="5">
        <v>928.9</v>
      </c>
      <c r="D204" s="5">
        <v>968.1</v>
      </c>
      <c r="E204" s="5">
        <v>1006.6</v>
      </c>
      <c r="F204" s="5">
        <v>1031.7</v>
      </c>
      <c r="G204" s="5">
        <v>1057.9000000000001</v>
      </c>
      <c r="H204" s="5">
        <v>1088.3</v>
      </c>
      <c r="I204" s="5">
        <v>1149.5</v>
      </c>
      <c r="J204" s="5">
        <v>1218.5999999999999</v>
      </c>
      <c r="K204" s="5">
        <v>1287</v>
      </c>
      <c r="L204" s="5">
        <v>1380.6</v>
      </c>
      <c r="M204" s="5">
        <v>1472.6</v>
      </c>
      <c r="N204" s="5">
        <v>1471.9</v>
      </c>
      <c r="O204" s="5">
        <v>1507.3</v>
      </c>
      <c r="P204" s="5">
        <v>1566.9</v>
      </c>
      <c r="Q204" s="5">
        <v>1613.4</v>
      </c>
      <c r="R204" s="5">
        <v>1684</v>
      </c>
      <c r="S204" s="5">
        <v>1739.4</v>
      </c>
      <c r="T204" s="5">
        <v>1775.9</v>
      </c>
      <c r="U204" s="5">
        <v>1831.7</v>
      </c>
      <c r="V204" s="5">
        <v>1909.2</v>
      </c>
      <c r="W204" s="5">
        <v>2002.1</v>
      </c>
      <c r="X204" s="5">
        <v>2091.6999999999998</v>
      </c>
      <c r="Y204" s="5">
        <v>2193</v>
      </c>
    </row>
    <row r="205" spans="1:25" s="11" customFormat="1" x14ac:dyDescent="0.35">
      <c r="A205" s="7" t="s">
        <v>67</v>
      </c>
      <c r="B205" s="12">
        <f>B202/(B203+B204)</f>
        <v>0.14575917240295683</v>
      </c>
      <c r="C205" s="12">
        <f t="shared" ref="C205:Y205" si="38">C202/(C203+C204)</f>
        <v>0.14471092965235505</v>
      </c>
      <c r="D205" s="12">
        <f t="shared" si="38"/>
        <v>0.15481384484604979</v>
      </c>
      <c r="E205" s="12">
        <f t="shared" si="38"/>
        <v>0.14649733487124206</v>
      </c>
      <c r="F205" s="12">
        <f t="shared" si="38"/>
        <v>0.15356370209145276</v>
      </c>
      <c r="G205" s="12">
        <f t="shared" si="38"/>
        <v>0.14910478321896689</v>
      </c>
      <c r="H205" s="12">
        <f t="shared" si="38"/>
        <v>0.15739868345470875</v>
      </c>
      <c r="I205" s="12">
        <f t="shared" si="38"/>
        <v>0.17154711839385828</v>
      </c>
      <c r="J205" s="12">
        <f t="shared" si="38"/>
        <v>0.17604522540472387</v>
      </c>
      <c r="K205" s="12">
        <f t="shared" si="38"/>
        <v>0.19167937378934979</v>
      </c>
      <c r="L205" s="12">
        <f t="shared" si="38"/>
        <v>0.18581623105491663</v>
      </c>
      <c r="M205" s="12">
        <f t="shared" si="38"/>
        <v>0.16538999050019096</v>
      </c>
      <c r="N205" s="12">
        <f t="shared" si="38"/>
        <v>0.17803282346149107</v>
      </c>
      <c r="O205" s="12">
        <f t="shared" si="38"/>
        <v>0.17625840307157112</v>
      </c>
      <c r="P205" s="12">
        <f t="shared" si="38"/>
        <v>0.17555652950757392</v>
      </c>
      <c r="Q205" s="12">
        <f t="shared" si="38"/>
        <v>0.17032629231875981</v>
      </c>
      <c r="R205" s="12">
        <f t="shared" si="38"/>
        <v>0.16790615996313998</v>
      </c>
      <c r="S205" s="12">
        <f t="shared" si="38"/>
        <v>0.16467918876829968</v>
      </c>
      <c r="T205" s="12">
        <f t="shared" si="38"/>
        <v>0.16676235117700458</v>
      </c>
      <c r="U205" s="12">
        <f t="shared" si="38"/>
        <v>0.14681679024901864</v>
      </c>
      <c r="V205" s="12">
        <f t="shared" si="38"/>
        <v>0.15216917256518453</v>
      </c>
      <c r="W205" s="12">
        <f t="shared" si="38"/>
        <v>0.1655169671059824</v>
      </c>
      <c r="X205" s="12">
        <f t="shared" si="38"/>
        <v>0.15462501596630499</v>
      </c>
      <c r="Y205" s="12">
        <f t="shared" si="38"/>
        <v>0.13761866358174785</v>
      </c>
    </row>
    <row r="206" spans="1:25" s="5" customFormat="1" x14ac:dyDescent="0.35">
      <c r="A206" s="7" t="s">
        <v>69</v>
      </c>
      <c r="B206" s="21"/>
      <c r="C206" s="14">
        <v>76.899000000000001</v>
      </c>
      <c r="D206" s="14">
        <v>88.004000000000005</v>
      </c>
      <c r="E206" s="14">
        <v>99.251000000000005</v>
      </c>
      <c r="F206" s="14">
        <v>83.850999999999999</v>
      </c>
      <c r="G206" s="14">
        <v>74.938000000000002</v>
      </c>
      <c r="H206" s="14">
        <v>98.593999999999994</v>
      </c>
      <c r="I206" s="14">
        <v>141.172</v>
      </c>
      <c r="J206" s="14">
        <v>181.33799999999999</v>
      </c>
      <c r="K206" s="14">
        <v>216.56800000000001</v>
      </c>
      <c r="L206" s="14">
        <v>215.16200000000001</v>
      </c>
      <c r="M206" s="14">
        <v>180.642</v>
      </c>
      <c r="N206" s="14">
        <v>130.15799999999999</v>
      </c>
      <c r="O206" s="14">
        <v>166.97300000000001</v>
      </c>
      <c r="P206" s="14">
        <v>180.93799999999999</v>
      </c>
      <c r="Q206" s="14">
        <v>198.15199999999999</v>
      </c>
      <c r="R206" s="14">
        <v>214.62100000000001</v>
      </c>
      <c r="S206" s="14">
        <v>220.44399999999999</v>
      </c>
      <c r="T206" s="14">
        <v>168.54400000000001</v>
      </c>
      <c r="U206" s="14">
        <v>141.70400000000001</v>
      </c>
      <c r="V206" s="14">
        <v>152.62700000000001</v>
      </c>
      <c r="W206" s="14">
        <v>177.11799999999999</v>
      </c>
      <c r="X206" s="14">
        <v>170.09</v>
      </c>
      <c r="Y206" s="14">
        <v>137.38399999999999</v>
      </c>
    </row>
    <row r="207" spans="1:25" s="18" customFormat="1" x14ac:dyDescent="0.35">
      <c r="A207" s="7" t="s">
        <v>72</v>
      </c>
      <c r="B207" s="17"/>
      <c r="C207" s="17">
        <f>C206/(C203+C204)</f>
        <v>6.1926131215005287E-2</v>
      </c>
      <c r="D207" s="17">
        <f t="shared" ref="D207:Y207" si="39">D206/(D203+D204)</f>
        <v>6.778227662602869E-2</v>
      </c>
      <c r="E207" s="17">
        <f t="shared" si="39"/>
        <v>7.3919710133734856E-2</v>
      </c>
      <c r="F207" s="17">
        <f t="shared" si="39"/>
        <v>6.0968134394272754E-2</v>
      </c>
      <c r="G207" s="17">
        <f t="shared" si="39"/>
        <v>5.3564785449966172E-2</v>
      </c>
      <c r="H207" s="17">
        <f t="shared" si="39"/>
        <v>6.842401144856064E-2</v>
      </c>
      <c r="I207" s="17">
        <f t="shared" si="39"/>
        <v>9.2894705784034359E-2</v>
      </c>
      <c r="J207" s="17">
        <f t="shared" si="39"/>
        <v>0.11312434119221051</v>
      </c>
      <c r="K207" s="17">
        <f t="shared" si="39"/>
        <v>0.1277673703379868</v>
      </c>
      <c r="L207" s="17">
        <f t="shared" si="39"/>
        <v>0.11945202242676417</v>
      </c>
      <c r="M207" s="17">
        <f t="shared" si="39"/>
        <v>9.5665637732742531E-2</v>
      </c>
      <c r="N207" s="17">
        <f t="shared" si="39"/>
        <v>6.8597975832151423E-2</v>
      </c>
      <c r="O207" s="17">
        <f t="shared" si="39"/>
        <v>8.6129336658090264E-2</v>
      </c>
      <c r="P207" s="17">
        <f t="shared" si="39"/>
        <v>9.0138613325883674E-2</v>
      </c>
      <c r="Q207" s="17">
        <f t="shared" si="39"/>
        <v>9.6100499645634663E-2</v>
      </c>
      <c r="R207" s="17">
        <f t="shared" si="39"/>
        <v>0.10007272412510154</v>
      </c>
      <c r="S207" s="17">
        <f t="shared" si="39"/>
        <v>9.9540825579487416E-2</v>
      </c>
      <c r="T207" s="17">
        <f t="shared" si="39"/>
        <v>7.4297630760711247E-2</v>
      </c>
      <c r="U207" s="17">
        <f t="shared" si="39"/>
        <v>6.1261856435356123E-2</v>
      </c>
      <c r="V207" s="17">
        <f t="shared" si="39"/>
        <v>6.3214818457012573E-2</v>
      </c>
      <c r="W207" s="17">
        <f t="shared" si="39"/>
        <v>6.9733668363171727E-2</v>
      </c>
      <c r="X207" s="17">
        <f t="shared" si="39"/>
        <v>6.4477001632039246E-2</v>
      </c>
      <c r="Y207" s="17">
        <f t="shared" si="39"/>
        <v>5.0444510345557227E-2</v>
      </c>
    </row>
    <row r="208" spans="1:25" s="32" customFormat="1" x14ac:dyDescent="0.35">
      <c r="A208" s="30" t="s">
        <v>74</v>
      </c>
      <c r="B208" s="31">
        <f>B202/B214</f>
        <v>0.63119533527696792</v>
      </c>
      <c r="C208" s="31">
        <f t="shared" ref="C208:Y208" si="40">C202/C214</f>
        <v>0.63074763074763074</v>
      </c>
      <c r="D208" s="31">
        <f t="shared" si="40"/>
        <v>0.68483816013628618</v>
      </c>
      <c r="E208" s="31">
        <f t="shared" si="40"/>
        <v>0.65089344804765059</v>
      </c>
      <c r="F208" s="31">
        <f t="shared" si="40"/>
        <v>0.70611835506519549</v>
      </c>
      <c r="G208" s="31">
        <f t="shared" si="40"/>
        <v>0.70976522626743788</v>
      </c>
      <c r="H208" s="31">
        <f t="shared" si="40"/>
        <v>0.76184077930802829</v>
      </c>
      <c r="I208" s="31">
        <f t="shared" si="40"/>
        <v>0.86668882978723416</v>
      </c>
      <c r="J208" s="31">
        <f t="shared" si="40"/>
        <v>0.92403405370006575</v>
      </c>
      <c r="K208" s="31">
        <f t="shared" si="40"/>
        <v>1.0507761966364813</v>
      </c>
      <c r="L208" s="31">
        <f t="shared" si="40"/>
        <v>1.0585072738772929</v>
      </c>
      <c r="M208" s="31">
        <f t="shared" si="40"/>
        <v>0.98704171934260443</v>
      </c>
      <c r="N208" s="31">
        <f t="shared" si="40"/>
        <v>1.1412162162162163</v>
      </c>
      <c r="O208" s="31">
        <f t="shared" si="40"/>
        <v>1.1352159468438541</v>
      </c>
      <c r="P208" s="31">
        <f t="shared" si="40"/>
        <v>1.1603556140928548</v>
      </c>
      <c r="Q208" s="31">
        <f t="shared" si="40"/>
        <v>1.1234804862444017</v>
      </c>
      <c r="R208" s="31">
        <f t="shared" si="40"/>
        <v>1.1260162601626016</v>
      </c>
      <c r="S208" s="31">
        <f t="shared" si="40"/>
        <v>1.090284005979073</v>
      </c>
      <c r="T208" s="31">
        <f t="shared" si="40"/>
        <v>1.1006691882455628</v>
      </c>
      <c r="U208" s="31">
        <f t="shared" si="40"/>
        <v>0.97811059907834097</v>
      </c>
      <c r="V208" s="31">
        <f t="shared" si="40"/>
        <v>1.0248256624825662</v>
      </c>
      <c r="W208" s="31">
        <f t="shared" si="40"/>
        <v>1.1396042287882895</v>
      </c>
      <c r="X208" s="31">
        <f t="shared" si="40"/>
        <v>1.0706036745406826</v>
      </c>
      <c r="Y208" s="31">
        <f t="shared" si="40"/>
        <v>0.96523306721606994</v>
      </c>
    </row>
    <row r="209" spans="1:25" s="32" customFormat="1" x14ac:dyDescent="0.35">
      <c r="A209" s="30" t="s">
        <v>75</v>
      </c>
      <c r="B209" s="31">
        <f>(B202*B199)/B214</f>
        <v>3.225519929207342</v>
      </c>
      <c r="C209" s="31">
        <f t="shared" ref="C209:Y209" si="41">(C202*C199)/C214</f>
        <v>3.0319176077065371</v>
      </c>
      <c r="D209" s="31">
        <f t="shared" si="41"/>
        <v>3.1575676107325381</v>
      </c>
      <c r="E209" s="31">
        <f t="shared" si="41"/>
        <v>3.2119905085038574</v>
      </c>
      <c r="F209" s="31">
        <f t="shared" si="41"/>
        <v>3.2771699449433727</v>
      </c>
      <c r="G209" s="31">
        <f t="shared" si="41"/>
        <v>3.3241490332802215</v>
      </c>
      <c r="H209" s="31">
        <f t="shared" si="41"/>
        <v>3.5606748119300478</v>
      </c>
      <c r="I209" s="31">
        <f t="shared" si="41"/>
        <v>4.1815146329575326</v>
      </c>
      <c r="J209" s="31">
        <f t="shared" si="41"/>
        <v>4.8704451806271862</v>
      </c>
      <c r="K209" s="31">
        <f t="shared" si="41"/>
        <v>5.482594210829876</v>
      </c>
      <c r="L209" s="31">
        <f t="shared" si="41"/>
        <v>5.7854756841146413</v>
      </c>
      <c r="M209" s="31">
        <f t="shared" si="41"/>
        <v>5.9232351419167824</v>
      </c>
      <c r="N209" s="31">
        <f t="shared" si="41"/>
        <v>5.4206727111023278</v>
      </c>
      <c r="O209" s="31">
        <f t="shared" si="41"/>
        <v>6.0399257658458394</v>
      </c>
      <c r="P209" s="31">
        <f t="shared" si="41"/>
        <v>6.9590148135598007</v>
      </c>
      <c r="Q209" s="31">
        <f t="shared" si="41"/>
        <v>6.8144033771182864</v>
      </c>
      <c r="R209" s="31">
        <f t="shared" si="41"/>
        <v>6.8191585074452892</v>
      </c>
      <c r="S209" s="31">
        <f t="shared" si="41"/>
        <v>6.320178851088408</v>
      </c>
      <c r="T209" s="31">
        <f t="shared" si="41"/>
        <v>5.4184644170973204</v>
      </c>
      <c r="U209" s="31">
        <f t="shared" si="41"/>
        <v>4.8398891964666548</v>
      </c>
      <c r="V209" s="31">
        <f t="shared" si="41"/>
        <v>5.0322576574652356</v>
      </c>
      <c r="W209" s="31">
        <f t="shared" si="41"/>
        <v>5.4943827953218847</v>
      </c>
      <c r="X209" s="31">
        <f t="shared" si="41"/>
        <v>4.9050687623778586</v>
      </c>
      <c r="Y209" s="31">
        <f t="shared" si="41"/>
        <v>4.2307249791933952</v>
      </c>
    </row>
    <row r="210" spans="1:25" s="32" customFormat="1" x14ac:dyDescent="0.35">
      <c r="A210" s="30" t="s">
        <v>76</v>
      </c>
      <c r="B210" s="31">
        <f>B208/0.631</f>
        <v>1.00030956462277</v>
      </c>
      <c r="C210" s="31">
        <f t="shared" ref="C210:Y210" si="42">C208/0.631</f>
        <v>0.99960004872841635</v>
      </c>
      <c r="D210" s="31">
        <f t="shared" si="42"/>
        <v>1.0853219653506911</v>
      </c>
      <c r="E210" s="31">
        <f t="shared" si="42"/>
        <v>1.0315268590295572</v>
      </c>
      <c r="F210" s="31">
        <f t="shared" si="42"/>
        <v>1.1190465214979326</v>
      </c>
      <c r="G210" s="31">
        <f t="shared" si="42"/>
        <v>1.1248260321195529</v>
      </c>
      <c r="H210" s="31">
        <f t="shared" si="42"/>
        <v>1.2073546423265107</v>
      </c>
      <c r="I210" s="31">
        <f t="shared" si="42"/>
        <v>1.3735163705027482</v>
      </c>
      <c r="J210" s="31">
        <f t="shared" si="42"/>
        <v>1.4643962816165859</v>
      </c>
      <c r="K210" s="31">
        <f t="shared" si="42"/>
        <v>1.6652554621814282</v>
      </c>
      <c r="L210" s="31">
        <f t="shared" si="42"/>
        <v>1.6775075655741567</v>
      </c>
      <c r="M210" s="31">
        <f t="shared" si="42"/>
        <v>1.5642499514145871</v>
      </c>
      <c r="N210" s="31">
        <f t="shared" si="42"/>
        <v>1.808583543924273</v>
      </c>
      <c r="O210" s="31">
        <f t="shared" si="42"/>
        <v>1.7990744007034136</v>
      </c>
      <c r="P210" s="31">
        <f t="shared" si="42"/>
        <v>1.8389153947588823</v>
      </c>
      <c r="Q210" s="31">
        <f t="shared" si="42"/>
        <v>1.7804762064095114</v>
      </c>
      <c r="R210" s="31">
        <f t="shared" si="42"/>
        <v>1.7844948655508741</v>
      </c>
      <c r="S210" s="31">
        <f t="shared" si="42"/>
        <v>1.7278668874470253</v>
      </c>
      <c r="T210" s="31">
        <f t="shared" si="42"/>
        <v>1.7443251794699886</v>
      </c>
      <c r="U210" s="31">
        <f t="shared" si="42"/>
        <v>1.5500960365742329</v>
      </c>
      <c r="V210" s="31">
        <f t="shared" si="42"/>
        <v>1.6241294175634964</v>
      </c>
      <c r="W210" s="31">
        <f t="shared" si="42"/>
        <v>1.8060288887294604</v>
      </c>
      <c r="X210" s="31">
        <f t="shared" si="42"/>
        <v>1.6966777726476745</v>
      </c>
      <c r="Y210" s="31">
        <f t="shared" si="42"/>
        <v>1.5296879036704754</v>
      </c>
    </row>
    <row r="211" spans="1:25" s="32" customFormat="1" x14ac:dyDescent="0.35">
      <c r="A211" s="30" t="s">
        <v>77</v>
      </c>
      <c r="B211" s="31">
        <f>B209/3.226</f>
        <v>0.99985118698305708</v>
      </c>
      <c r="C211" s="31">
        <f>C209/3.032</f>
        <v>0.99997282576073121</v>
      </c>
      <c r="D211" s="31">
        <f t="shared" ref="D211:Y211" si="43">D209/3.032</f>
        <v>1.0414141196347422</v>
      </c>
      <c r="E211" s="31">
        <f t="shared" si="43"/>
        <v>1.0593636241767339</v>
      </c>
      <c r="F211" s="31">
        <f t="shared" si="43"/>
        <v>1.0808607997834343</v>
      </c>
      <c r="G211" s="31">
        <f t="shared" si="43"/>
        <v>1.0963552220581205</v>
      </c>
      <c r="H211" s="31">
        <f t="shared" si="43"/>
        <v>1.1743650435125488</v>
      </c>
      <c r="I211" s="31">
        <f t="shared" si="43"/>
        <v>1.3791275174662048</v>
      </c>
      <c r="J211" s="31">
        <f t="shared" si="43"/>
        <v>1.606347355088122</v>
      </c>
      <c r="K211" s="31">
        <f t="shared" si="43"/>
        <v>1.8082434732288508</v>
      </c>
      <c r="L211" s="31">
        <f t="shared" si="43"/>
        <v>1.9081384182436152</v>
      </c>
      <c r="M211" s="31">
        <f t="shared" si="43"/>
        <v>1.9535735956189915</v>
      </c>
      <c r="N211" s="31">
        <f t="shared" si="43"/>
        <v>1.787820815007364</v>
      </c>
      <c r="O211" s="31">
        <f t="shared" si="43"/>
        <v>1.9920599491575988</v>
      </c>
      <c r="P211" s="31">
        <f t="shared" si="43"/>
        <v>2.2951895823086415</v>
      </c>
      <c r="Q211" s="31">
        <f t="shared" si="43"/>
        <v>2.2474945175192236</v>
      </c>
      <c r="R211" s="31">
        <f t="shared" si="43"/>
        <v>2.2490628322708739</v>
      </c>
      <c r="S211" s="31">
        <f t="shared" si="43"/>
        <v>2.0844917055040924</v>
      </c>
      <c r="T211" s="31">
        <f t="shared" si="43"/>
        <v>1.7870924858500397</v>
      </c>
      <c r="U211" s="31">
        <f t="shared" si="43"/>
        <v>1.5962695239006117</v>
      </c>
      <c r="V211" s="31">
        <f t="shared" si="43"/>
        <v>1.659715586235236</v>
      </c>
      <c r="W211" s="31">
        <f t="shared" si="43"/>
        <v>1.8121315288000939</v>
      </c>
      <c r="X211" s="31">
        <f t="shared" si="43"/>
        <v>1.6177667422090563</v>
      </c>
      <c r="Y211" s="31">
        <f t="shared" si="43"/>
        <v>1.3953578427418849</v>
      </c>
    </row>
    <row r="212" spans="1:25" s="32" customFormat="1" x14ac:dyDescent="0.35">
      <c r="A212" s="30" t="s">
        <v>78</v>
      </c>
      <c r="B212" s="31">
        <f>B202/173.2</f>
        <v>1</v>
      </c>
      <c r="C212" s="31">
        <f>C206/76.9</f>
        <v>0.99998699609882957</v>
      </c>
      <c r="D212" s="31">
        <f t="shared" ref="D212:Y212" si="44">D206/76.9</f>
        <v>1.1443953185955786</v>
      </c>
      <c r="E212" s="31">
        <f t="shared" si="44"/>
        <v>1.2906501950585174</v>
      </c>
      <c r="F212" s="31">
        <f t="shared" si="44"/>
        <v>1.0903901170351105</v>
      </c>
      <c r="G212" s="31">
        <f t="shared" si="44"/>
        <v>0.97448634590377115</v>
      </c>
      <c r="H212" s="31">
        <f t="shared" si="44"/>
        <v>1.2821066319895966</v>
      </c>
      <c r="I212" s="31">
        <f t="shared" si="44"/>
        <v>1.835786736020806</v>
      </c>
      <c r="J212" s="31">
        <f t="shared" si="44"/>
        <v>2.3581014304291283</v>
      </c>
      <c r="K212" s="31">
        <f t="shared" si="44"/>
        <v>2.8162288686605983</v>
      </c>
      <c r="L212" s="31">
        <f t="shared" si="44"/>
        <v>2.7979453836150845</v>
      </c>
      <c r="M212" s="31">
        <f t="shared" si="44"/>
        <v>2.3490507152145641</v>
      </c>
      <c r="N212" s="31">
        <f t="shared" si="44"/>
        <v>1.692561768530559</v>
      </c>
      <c r="O212" s="31">
        <f t="shared" si="44"/>
        <v>2.1713003901170351</v>
      </c>
      <c r="P212" s="31">
        <f t="shared" si="44"/>
        <v>2.352899869960988</v>
      </c>
      <c r="Q212" s="31">
        <f t="shared" si="44"/>
        <v>2.5767490247074121</v>
      </c>
      <c r="R212" s="31">
        <f t="shared" si="44"/>
        <v>2.7909102730819244</v>
      </c>
      <c r="S212" s="31">
        <f t="shared" si="44"/>
        <v>2.8666319895968786</v>
      </c>
      <c r="T212" s="31">
        <f t="shared" si="44"/>
        <v>2.1917295188556567</v>
      </c>
      <c r="U212" s="31">
        <f t="shared" si="44"/>
        <v>1.842704811443433</v>
      </c>
      <c r="V212" s="31">
        <f t="shared" si="44"/>
        <v>1.9847464239271781</v>
      </c>
      <c r="W212" s="31">
        <f t="shared" si="44"/>
        <v>2.3032249674902467</v>
      </c>
      <c r="X212" s="31">
        <f t="shared" si="44"/>
        <v>2.2118335500650192</v>
      </c>
      <c r="Y212" s="31">
        <f t="shared" si="44"/>
        <v>1.786527958387516</v>
      </c>
    </row>
    <row r="213" spans="1:25" s="32" customFormat="1" x14ac:dyDescent="0.35">
      <c r="A213" s="30" t="s">
        <v>79</v>
      </c>
      <c r="B213" s="31"/>
      <c r="C213" s="33">
        <f>C207/0.062</f>
        <v>0.99880856798395623</v>
      </c>
      <c r="D213" s="33">
        <f t="shared" ref="D213:Y213" si="45">D207/0.062</f>
        <v>1.0932625262262692</v>
      </c>
      <c r="E213" s="33">
        <f t="shared" si="45"/>
        <v>1.1922533892537881</v>
      </c>
      <c r="F213" s="33">
        <f t="shared" si="45"/>
        <v>0.98335700635923795</v>
      </c>
      <c r="G213" s="33">
        <f t="shared" si="45"/>
        <v>0.86394815241880918</v>
      </c>
      <c r="H213" s="33">
        <f t="shared" si="45"/>
        <v>1.1036130878800103</v>
      </c>
      <c r="I213" s="33">
        <f t="shared" si="45"/>
        <v>1.4983017061941026</v>
      </c>
      <c r="J213" s="33">
        <f t="shared" si="45"/>
        <v>1.8245861482614598</v>
      </c>
      <c r="K213" s="33">
        <f t="shared" si="45"/>
        <v>2.0607640377094643</v>
      </c>
      <c r="L213" s="33">
        <f t="shared" si="45"/>
        <v>1.9266455230123254</v>
      </c>
      <c r="M213" s="33">
        <f t="shared" si="45"/>
        <v>1.5429941569797183</v>
      </c>
      <c r="N213" s="33">
        <f t="shared" si="45"/>
        <v>1.1064189650347003</v>
      </c>
      <c r="O213" s="33">
        <f t="shared" si="45"/>
        <v>1.3891828493240366</v>
      </c>
      <c r="P213" s="33">
        <f t="shared" si="45"/>
        <v>1.4538486020303818</v>
      </c>
      <c r="Q213" s="33">
        <f t="shared" si="45"/>
        <v>1.5500080588005591</v>
      </c>
      <c r="R213" s="33">
        <f t="shared" si="45"/>
        <v>1.614076195566154</v>
      </c>
      <c r="S213" s="33">
        <f t="shared" si="45"/>
        <v>1.605497186765926</v>
      </c>
      <c r="T213" s="33">
        <f t="shared" si="45"/>
        <v>1.1983488832372782</v>
      </c>
      <c r="U213" s="33">
        <f t="shared" si="45"/>
        <v>0.98809445863477618</v>
      </c>
      <c r="V213" s="33">
        <f t="shared" si="45"/>
        <v>1.019593846080848</v>
      </c>
      <c r="W213" s="33">
        <f t="shared" si="45"/>
        <v>1.1247365865027699</v>
      </c>
      <c r="X213" s="33">
        <f t="shared" si="45"/>
        <v>1.0399516392264394</v>
      </c>
      <c r="Y213" s="33">
        <f t="shared" si="45"/>
        <v>0.81362113460576169</v>
      </c>
    </row>
    <row r="214" spans="1:25" x14ac:dyDescent="0.35">
      <c r="A214" s="1" t="s">
        <v>23</v>
      </c>
      <c r="B214" s="2">
        <v>274.39999999999998</v>
      </c>
      <c r="C214" s="2">
        <v>284.89999999999998</v>
      </c>
      <c r="D214" s="2">
        <v>293.5</v>
      </c>
      <c r="E214" s="2">
        <v>302.2</v>
      </c>
      <c r="F214" s="2">
        <v>299.10000000000002</v>
      </c>
      <c r="G214" s="2">
        <v>293.89999999999998</v>
      </c>
      <c r="H214" s="2">
        <v>297.7</v>
      </c>
      <c r="I214" s="2">
        <v>300.8</v>
      </c>
      <c r="J214" s="2">
        <v>305.39999999999998</v>
      </c>
      <c r="K214" s="2">
        <v>309.2</v>
      </c>
      <c r="L214" s="2">
        <v>316.2</v>
      </c>
      <c r="M214" s="2">
        <v>316.39999999999998</v>
      </c>
      <c r="N214" s="2">
        <v>296</v>
      </c>
      <c r="O214" s="2">
        <v>301</v>
      </c>
      <c r="P214" s="2">
        <v>303.7</v>
      </c>
      <c r="Q214" s="2">
        <v>312.60000000000002</v>
      </c>
      <c r="R214" s="2">
        <v>319.8</v>
      </c>
      <c r="S214" s="2">
        <v>334.5</v>
      </c>
      <c r="T214" s="2">
        <v>343.7</v>
      </c>
      <c r="U214" s="2">
        <v>347.2</v>
      </c>
      <c r="V214" s="2">
        <v>358.5</v>
      </c>
      <c r="W214" s="2">
        <v>368.9</v>
      </c>
      <c r="X214" s="2">
        <v>381</v>
      </c>
      <c r="Y214" s="2">
        <v>388.3</v>
      </c>
    </row>
    <row r="215" spans="1:25" x14ac:dyDescent="0.35">
      <c r="A215" s="1" t="s">
        <v>24</v>
      </c>
      <c r="C215" s="2">
        <v>26</v>
      </c>
      <c r="D215" s="2">
        <v>26.4</v>
      </c>
      <c r="E215" s="2">
        <v>28.5</v>
      </c>
      <c r="F215" s="2">
        <v>29.7</v>
      </c>
      <c r="G215" s="2">
        <v>31.2</v>
      </c>
      <c r="H215" s="2">
        <v>32.700000000000003</v>
      </c>
      <c r="I215" s="2">
        <v>34.200000000000003</v>
      </c>
      <c r="J215" s="2">
        <v>36.4</v>
      </c>
      <c r="K215" s="2">
        <v>37.6</v>
      </c>
      <c r="L215" s="2">
        <v>38.9</v>
      </c>
      <c r="M215" s="2">
        <v>39.4</v>
      </c>
      <c r="N215" s="2">
        <v>49</v>
      </c>
      <c r="O215" s="2">
        <v>50.7</v>
      </c>
      <c r="P215" s="2">
        <v>53.2</v>
      </c>
      <c r="Q215" s="2">
        <v>53.5</v>
      </c>
      <c r="R215" s="2">
        <v>55.3</v>
      </c>
      <c r="S215" s="2">
        <v>54.7</v>
      </c>
      <c r="T215" s="2">
        <v>55</v>
      </c>
      <c r="U215" s="2">
        <v>55.6</v>
      </c>
      <c r="V215" s="2">
        <v>58.2</v>
      </c>
      <c r="W215" s="2">
        <v>58.6</v>
      </c>
      <c r="X215" s="2">
        <v>59</v>
      </c>
      <c r="Y215" s="2">
        <v>35.5</v>
      </c>
    </row>
    <row r="216" spans="1:25" x14ac:dyDescent="0.35">
      <c r="A216" s="1" t="s">
        <v>25</v>
      </c>
      <c r="B216" s="2">
        <v>259</v>
      </c>
      <c r="C216" s="2">
        <v>269</v>
      </c>
      <c r="D216" s="2">
        <v>294.5</v>
      </c>
      <c r="E216" s="2">
        <v>294.60000000000002</v>
      </c>
      <c r="F216" s="2">
        <v>311.5</v>
      </c>
      <c r="G216" s="2">
        <v>310.39999999999998</v>
      </c>
      <c r="H216" s="2">
        <v>330.6</v>
      </c>
      <c r="I216" s="2">
        <v>367.8</v>
      </c>
      <c r="J216" s="2">
        <v>394.3</v>
      </c>
      <c r="K216" s="2">
        <v>442.5</v>
      </c>
      <c r="L216" s="2">
        <v>459.6</v>
      </c>
      <c r="M216" s="2">
        <v>446</v>
      </c>
      <c r="N216" s="2">
        <v>475.5</v>
      </c>
      <c r="O216" s="2">
        <v>482.6</v>
      </c>
      <c r="P216" s="2">
        <v>498.8</v>
      </c>
      <c r="Q216" s="2">
        <v>503.4</v>
      </c>
      <c r="R216" s="2">
        <v>517.70000000000005</v>
      </c>
      <c r="S216" s="2">
        <v>528.79999999999995</v>
      </c>
      <c r="T216" s="2">
        <v>547.79999999999995</v>
      </c>
      <c r="U216" s="2">
        <v>512.29999999999995</v>
      </c>
      <c r="V216" s="2">
        <v>547.1</v>
      </c>
      <c r="W216" s="2">
        <v>607.79999999999995</v>
      </c>
      <c r="X216" s="2">
        <v>603.1</v>
      </c>
      <c r="Y216" s="2">
        <v>579.29999999999995</v>
      </c>
    </row>
    <row r="217" spans="1:25" x14ac:dyDescent="0.35">
      <c r="A217" s="1" t="s">
        <v>26</v>
      </c>
      <c r="B217">
        <f>B197-B198</f>
        <v>1149</v>
      </c>
      <c r="C217" s="2">
        <v>1103.8</v>
      </c>
      <c r="D217" s="2">
        <v>1109.2</v>
      </c>
      <c r="E217" s="2">
        <v>1230</v>
      </c>
      <c r="F217" s="2">
        <v>1165.7</v>
      </c>
      <c r="G217" s="2">
        <v>1170.5999999999999</v>
      </c>
      <c r="H217" s="2">
        <v>1214</v>
      </c>
      <c r="I217" s="2">
        <v>1343.9</v>
      </c>
      <c r="J217" s="2">
        <v>1572.2</v>
      </c>
      <c r="K217" s="2">
        <v>1664.5</v>
      </c>
      <c r="L217" s="2">
        <v>1819.1</v>
      </c>
      <c r="M217" s="2">
        <v>2004.8</v>
      </c>
      <c r="N217" s="2">
        <v>1538.5</v>
      </c>
      <c r="O217" s="2">
        <v>1802.4</v>
      </c>
      <c r="P217" s="2">
        <v>2138.1</v>
      </c>
      <c r="Q217" s="2">
        <v>2202.3000000000002</v>
      </c>
      <c r="R217" s="2">
        <v>2257</v>
      </c>
      <c r="S217" s="2">
        <v>2201.5</v>
      </c>
      <c r="T217" s="2">
        <v>1856.7</v>
      </c>
      <c r="U217" s="2">
        <v>1806.5</v>
      </c>
      <c r="V217" s="2">
        <v>1884.3</v>
      </c>
      <c r="W217" s="2">
        <v>1978.2</v>
      </c>
      <c r="X217" s="2">
        <v>1867.7</v>
      </c>
      <c r="Y217" s="2">
        <v>1696.8</v>
      </c>
    </row>
    <row r="218" spans="1:25" x14ac:dyDescent="0.35">
      <c r="A218" s="1" t="s">
        <v>27</v>
      </c>
      <c r="B218" s="2">
        <v>33.700000000000003</v>
      </c>
      <c r="C218" s="2">
        <v>31</v>
      </c>
      <c r="D218" s="2">
        <v>44.1</v>
      </c>
      <c r="E218" s="2">
        <v>60.4</v>
      </c>
      <c r="F218" s="2">
        <v>70.400000000000006</v>
      </c>
      <c r="G218" s="2">
        <v>49.3</v>
      </c>
      <c r="H218" s="2">
        <v>44.2</v>
      </c>
      <c r="I218" s="2">
        <v>51.4</v>
      </c>
      <c r="J218" s="2">
        <v>75.5</v>
      </c>
      <c r="K218" s="2">
        <v>65.099999999999994</v>
      </c>
      <c r="L218" s="2">
        <v>73.900000000000006</v>
      </c>
      <c r="M218" s="2">
        <v>88.3</v>
      </c>
      <c r="N218" s="2">
        <v>57.1</v>
      </c>
      <c r="O218" s="2">
        <v>59.1</v>
      </c>
      <c r="P218" s="2">
        <v>72</v>
      </c>
      <c r="Q218" s="2">
        <v>72.7</v>
      </c>
      <c r="R218" s="2">
        <v>80.3</v>
      </c>
      <c r="S218" s="2">
        <v>74.8</v>
      </c>
      <c r="T218" s="2">
        <v>56</v>
      </c>
      <c r="U218" s="2">
        <v>57.1</v>
      </c>
      <c r="V218" s="2">
        <v>57.5</v>
      </c>
      <c r="W218" s="2">
        <v>56.5</v>
      </c>
      <c r="X218" s="2">
        <v>49.6</v>
      </c>
      <c r="Y218" s="2">
        <v>40</v>
      </c>
    </row>
    <row r="219" spans="1:25" x14ac:dyDescent="0.35">
      <c r="A219" s="1" t="s">
        <v>28</v>
      </c>
      <c r="B219" s="2">
        <v>850</v>
      </c>
      <c r="C219" s="2">
        <v>869.6</v>
      </c>
      <c r="D219" s="2">
        <v>865</v>
      </c>
      <c r="E219" s="2">
        <v>964.5</v>
      </c>
      <c r="F219" s="2">
        <v>894.1</v>
      </c>
      <c r="G219" s="2">
        <v>915.4</v>
      </c>
      <c r="H219" s="2">
        <v>969.4</v>
      </c>
      <c r="I219" s="2">
        <v>1106.8</v>
      </c>
      <c r="J219" s="2">
        <v>1286.3</v>
      </c>
      <c r="K219" s="2">
        <v>1367.3</v>
      </c>
      <c r="L219" s="2">
        <v>1519.2</v>
      </c>
      <c r="M219" s="2">
        <v>1732.6</v>
      </c>
      <c r="N219" s="2">
        <v>1294.0999999999999</v>
      </c>
      <c r="O219" s="2">
        <v>1538.9</v>
      </c>
      <c r="P219" s="2">
        <v>1862.6</v>
      </c>
      <c r="Q219" s="2">
        <v>1917.1</v>
      </c>
      <c r="R219" s="2">
        <v>1953.7</v>
      </c>
      <c r="S219" s="2">
        <v>1898</v>
      </c>
      <c r="T219" s="2">
        <v>1579.6</v>
      </c>
      <c r="U219" s="2">
        <v>1504.8</v>
      </c>
      <c r="V219" s="2">
        <v>1550.8</v>
      </c>
      <c r="W219" s="2">
        <v>1633.1</v>
      </c>
      <c r="X219" s="2">
        <v>1524.9</v>
      </c>
      <c r="Y219" s="2">
        <v>1385.6</v>
      </c>
    </row>
    <row r="220" spans="1:25" x14ac:dyDescent="0.35">
      <c r="A220" s="1" t="s">
        <v>29</v>
      </c>
      <c r="B220" s="2">
        <v>225</v>
      </c>
      <c r="C220" s="2">
        <v>203.1</v>
      </c>
      <c r="D220" s="2">
        <v>200.1</v>
      </c>
      <c r="E220" s="2">
        <v>205.2</v>
      </c>
      <c r="F220" s="2">
        <v>201.2</v>
      </c>
      <c r="G220" s="2">
        <v>206</v>
      </c>
      <c r="H220" s="2">
        <v>200.5</v>
      </c>
      <c r="I220" s="2">
        <v>185.7</v>
      </c>
      <c r="J220" s="2">
        <v>210.4</v>
      </c>
      <c r="K220" s="2">
        <v>232.1</v>
      </c>
      <c r="L220" s="2">
        <v>226</v>
      </c>
      <c r="M220" s="2">
        <v>183.9</v>
      </c>
      <c r="N220" s="2">
        <v>187.3</v>
      </c>
      <c r="O220" s="2">
        <v>204.4</v>
      </c>
      <c r="P220" s="2">
        <v>203.5</v>
      </c>
      <c r="Q220" s="2">
        <v>212.4</v>
      </c>
      <c r="R220" s="2">
        <v>223</v>
      </c>
      <c r="S220" s="2">
        <v>228.7</v>
      </c>
      <c r="T220" s="2">
        <v>221.1</v>
      </c>
      <c r="U220" s="2">
        <v>244.6</v>
      </c>
      <c r="V220" s="2">
        <v>276.10000000000002</v>
      </c>
      <c r="W220" s="2">
        <v>288.60000000000002</v>
      </c>
      <c r="X220" s="2">
        <v>293.3</v>
      </c>
      <c r="Y220" s="2">
        <v>271.2</v>
      </c>
    </row>
    <row r="221" spans="1:25" x14ac:dyDescent="0.35">
      <c r="A221" s="1" t="s">
        <v>50</v>
      </c>
      <c r="B221" s="2">
        <v>531.79999999999995</v>
      </c>
      <c r="C221" s="2">
        <v>540.20000000000005</v>
      </c>
      <c r="D221" s="2">
        <v>538.20000000000005</v>
      </c>
      <c r="E221" s="2">
        <v>557.1</v>
      </c>
      <c r="F221" s="2">
        <v>576.4</v>
      </c>
      <c r="G221" s="2">
        <v>568.70000000000005</v>
      </c>
      <c r="H221" s="2">
        <v>599.79999999999995</v>
      </c>
      <c r="I221" s="2">
        <v>630</v>
      </c>
      <c r="J221" s="2">
        <v>661.1</v>
      </c>
      <c r="K221" s="2">
        <v>667.6</v>
      </c>
      <c r="L221" s="2">
        <v>720.6</v>
      </c>
      <c r="M221" s="2">
        <v>778.6</v>
      </c>
      <c r="N221" s="2">
        <v>772.6</v>
      </c>
      <c r="O221" s="2">
        <v>800.3</v>
      </c>
      <c r="P221" s="2">
        <v>856</v>
      </c>
      <c r="Q221" s="2">
        <v>895.9</v>
      </c>
      <c r="R221" s="2">
        <v>920</v>
      </c>
      <c r="S221" s="2">
        <v>948.8</v>
      </c>
      <c r="T221" s="2">
        <v>946.2</v>
      </c>
      <c r="U221" s="2">
        <v>945.9</v>
      </c>
      <c r="V221" s="2">
        <v>945.6</v>
      </c>
      <c r="W221" s="2">
        <v>951.3</v>
      </c>
      <c r="X221" s="2">
        <v>967</v>
      </c>
      <c r="Y221" s="2">
        <v>964.5</v>
      </c>
    </row>
    <row r="222" spans="1:25" x14ac:dyDescent="0.35">
      <c r="A222" s="1" t="s">
        <v>31</v>
      </c>
      <c r="B222" s="2">
        <v>135.19999999999999</v>
      </c>
      <c r="C222" s="2">
        <v>140</v>
      </c>
      <c r="D222" s="2">
        <v>161.80000000000001</v>
      </c>
      <c r="E222" s="2">
        <v>163.19999999999999</v>
      </c>
      <c r="F222" s="2">
        <v>174.1</v>
      </c>
      <c r="G222" s="2">
        <v>175.6</v>
      </c>
      <c r="H222" s="2">
        <v>178.9</v>
      </c>
      <c r="I222" s="2">
        <v>175.8</v>
      </c>
      <c r="J222" s="2">
        <v>178.6</v>
      </c>
      <c r="K222" s="2">
        <v>193.8</v>
      </c>
      <c r="L222" s="2">
        <v>194.2</v>
      </c>
      <c r="M222" s="2">
        <v>199.3</v>
      </c>
      <c r="N222" s="2">
        <v>237.7</v>
      </c>
      <c r="O222" s="2">
        <v>223.5</v>
      </c>
      <c r="P222" s="2">
        <v>209.8</v>
      </c>
      <c r="Q222" s="2">
        <v>220.1</v>
      </c>
      <c r="R222" s="2">
        <v>228.5</v>
      </c>
      <c r="S222" s="2">
        <v>238.9</v>
      </c>
      <c r="T222" s="2">
        <v>261.89999999999998</v>
      </c>
      <c r="U222" s="2">
        <v>264.7</v>
      </c>
      <c r="V222" s="2">
        <v>267.39999999999998</v>
      </c>
      <c r="W222" s="2">
        <v>265.2</v>
      </c>
      <c r="X222" s="2">
        <v>277.8</v>
      </c>
      <c r="Y222" s="2">
        <v>289.8</v>
      </c>
    </row>
    <row r="223" spans="1:25" x14ac:dyDescent="0.35">
      <c r="A223" s="1" t="s">
        <v>32</v>
      </c>
      <c r="B223" s="2">
        <v>62.6</v>
      </c>
      <c r="C223" s="2">
        <v>66.599999999999994</v>
      </c>
      <c r="D223" s="2">
        <v>69.400000000000006</v>
      </c>
      <c r="E223" s="2">
        <v>71.900000000000006</v>
      </c>
      <c r="F223" s="2">
        <v>73.5</v>
      </c>
      <c r="G223" s="2">
        <v>74.8</v>
      </c>
      <c r="H223" s="2">
        <v>77.599999999999994</v>
      </c>
      <c r="I223" s="2">
        <v>78.900000000000006</v>
      </c>
      <c r="J223" s="2">
        <v>79.900000000000006</v>
      </c>
      <c r="K223" s="2">
        <v>81.2</v>
      </c>
      <c r="L223" s="2">
        <v>84.3</v>
      </c>
      <c r="M223" s="2">
        <v>86.1</v>
      </c>
      <c r="N223" s="2">
        <v>85.5</v>
      </c>
      <c r="O223" s="2">
        <v>88.1</v>
      </c>
      <c r="P223" s="2">
        <v>88.1</v>
      </c>
      <c r="Q223" s="2">
        <v>91.9</v>
      </c>
      <c r="R223" s="2">
        <v>94.4</v>
      </c>
      <c r="S223" s="2">
        <v>100.1</v>
      </c>
      <c r="T223" s="2">
        <v>103.5</v>
      </c>
      <c r="U223" s="2">
        <v>107.6</v>
      </c>
      <c r="V223" s="2">
        <v>113.5</v>
      </c>
      <c r="W223" s="2">
        <v>117.5</v>
      </c>
      <c r="X223" s="2">
        <v>120.3</v>
      </c>
      <c r="Y223" s="2">
        <v>126.3</v>
      </c>
    </row>
    <row r="224" spans="1:25" x14ac:dyDescent="0.35">
      <c r="A224" s="1" t="s">
        <v>33</v>
      </c>
      <c r="B224" s="2">
        <v>15.6</v>
      </c>
      <c r="C224" s="2">
        <v>15.5</v>
      </c>
      <c r="D224" s="2">
        <v>15.5</v>
      </c>
      <c r="E224" s="2">
        <v>17.3</v>
      </c>
      <c r="F224" s="2">
        <v>17.3</v>
      </c>
      <c r="G224" s="2">
        <v>18.2</v>
      </c>
      <c r="H224" s="2">
        <v>19</v>
      </c>
      <c r="I224" s="2">
        <v>19.5</v>
      </c>
      <c r="J224" s="2">
        <v>21.1</v>
      </c>
      <c r="K224" s="2">
        <v>21.4</v>
      </c>
      <c r="L224" s="2">
        <v>21.5</v>
      </c>
      <c r="M224" s="2">
        <v>21</v>
      </c>
      <c r="N224" s="2">
        <v>29.9</v>
      </c>
      <c r="O224" s="2">
        <v>31.4</v>
      </c>
      <c r="P224" s="2">
        <v>30.8</v>
      </c>
      <c r="Q224" s="2">
        <v>31.1</v>
      </c>
      <c r="R224" s="2">
        <v>31.1</v>
      </c>
      <c r="S224" s="2">
        <v>30.4</v>
      </c>
      <c r="T224" s="2">
        <v>30.1</v>
      </c>
      <c r="U224" s="2">
        <v>30.2</v>
      </c>
      <c r="V224" s="2">
        <v>30</v>
      </c>
      <c r="W224" s="2">
        <v>29.3</v>
      </c>
      <c r="X224" s="2">
        <v>28.8</v>
      </c>
      <c r="Y224" s="2">
        <v>20.399999999999999</v>
      </c>
    </row>
    <row r="225" spans="1:25" x14ac:dyDescent="0.35">
      <c r="A225" s="1" t="s">
        <v>34</v>
      </c>
      <c r="B225" s="2">
        <v>57</v>
      </c>
      <c r="C225" s="2">
        <v>57.9</v>
      </c>
      <c r="D225" s="2">
        <v>77</v>
      </c>
      <c r="E225" s="2">
        <v>74</v>
      </c>
      <c r="F225" s="2">
        <v>83.3</v>
      </c>
      <c r="G225" s="2">
        <v>82.6</v>
      </c>
      <c r="H225" s="2">
        <v>82.3</v>
      </c>
      <c r="I225" s="2">
        <v>77.3</v>
      </c>
      <c r="J225" s="2">
        <v>77.599999999999994</v>
      </c>
      <c r="K225" s="2">
        <v>91.2</v>
      </c>
      <c r="L225" s="2">
        <v>88.4</v>
      </c>
      <c r="M225" s="2">
        <v>92.2</v>
      </c>
      <c r="N225" s="2">
        <v>122.3</v>
      </c>
      <c r="O225" s="2">
        <v>103.9</v>
      </c>
      <c r="P225" s="2">
        <v>91</v>
      </c>
      <c r="Q225" s="2">
        <v>97.1</v>
      </c>
      <c r="R225" s="2">
        <v>103</v>
      </c>
      <c r="S225" s="2">
        <v>108.4</v>
      </c>
      <c r="T225" s="2">
        <v>128.4</v>
      </c>
      <c r="U225" s="2">
        <v>126.8</v>
      </c>
      <c r="V225" s="2">
        <v>124</v>
      </c>
      <c r="W225" s="2">
        <v>118.4</v>
      </c>
      <c r="X225" s="2">
        <v>128.69999999999999</v>
      </c>
      <c r="Y225" s="2">
        <v>143</v>
      </c>
    </row>
    <row r="226" spans="1:25" x14ac:dyDescent="0.35">
      <c r="A226" s="1" t="s">
        <v>35</v>
      </c>
      <c r="B226" s="2">
        <v>396.6</v>
      </c>
      <c r="C226" s="2">
        <v>400.2</v>
      </c>
      <c r="D226" s="2">
        <v>376.3</v>
      </c>
      <c r="E226" s="2">
        <v>393.9</v>
      </c>
      <c r="F226" s="2">
        <v>402.3</v>
      </c>
      <c r="G226" s="2">
        <v>393.1</v>
      </c>
      <c r="H226" s="2">
        <v>420.8</v>
      </c>
      <c r="I226" s="2">
        <v>454.2</v>
      </c>
      <c r="J226" s="2">
        <v>482.5</v>
      </c>
      <c r="K226" s="2">
        <v>473.8</v>
      </c>
      <c r="L226" s="2">
        <v>526.4</v>
      </c>
      <c r="M226" s="2">
        <v>579.4</v>
      </c>
      <c r="N226" s="2">
        <v>534.9</v>
      </c>
      <c r="O226" s="2">
        <v>576.79999999999995</v>
      </c>
      <c r="P226" s="2">
        <v>646.20000000000005</v>
      </c>
      <c r="Q226" s="2">
        <v>675.9</v>
      </c>
      <c r="R226" s="2">
        <v>691.6</v>
      </c>
      <c r="S226" s="2">
        <v>709.9</v>
      </c>
      <c r="T226" s="2">
        <v>684.3</v>
      </c>
      <c r="U226" s="2">
        <v>681.2</v>
      </c>
      <c r="V226" s="2">
        <v>678.1</v>
      </c>
      <c r="W226" s="2">
        <v>686.1</v>
      </c>
      <c r="X226" s="2">
        <v>689.2</v>
      </c>
      <c r="Y226" s="2">
        <v>674.8</v>
      </c>
    </row>
    <row r="227" spans="1:25" x14ac:dyDescent="0.35">
      <c r="A227" s="1" t="s">
        <v>36</v>
      </c>
      <c r="B227" s="2">
        <v>6.8</v>
      </c>
      <c r="C227" s="2">
        <v>7.1</v>
      </c>
      <c r="D227" s="2">
        <v>9.1</v>
      </c>
      <c r="E227" s="2">
        <v>12.9</v>
      </c>
      <c r="F227" s="2">
        <v>18.100000000000001</v>
      </c>
      <c r="G227" s="2">
        <v>11.5</v>
      </c>
      <c r="H227" s="2">
        <v>11.4</v>
      </c>
      <c r="I227" s="2">
        <v>13</v>
      </c>
      <c r="J227" s="2">
        <v>16.3</v>
      </c>
      <c r="K227" s="2">
        <v>13</v>
      </c>
      <c r="L227" s="2">
        <v>16.600000000000001</v>
      </c>
      <c r="M227" s="2">
        <v>23.6</v>
      </c>
      <c r="N227" s="2">
        <v>16.399999999999999</v>
      </c>
      <c r="O227" s="2">
        <v>15.3</v>
      </c>
      <c r="P227" s="2">
        <v>17</v>
      </c>
      <c r="Q227" s="2">
        <v>12.3</v>
      </c>
      <c r="R227" s="2">
        <v>12.8</v>
      </c>
      <c r="S227" s="2">
        <v>12.7</v>
      </c>
      <c r="T227" s="2">
        <v>10.4</v>
      </c>
      <c r="U227" s="2">
        <v>10.6</v>
      </c>
      <c r="V227" s="2">
        <v>10</v>
      </c>
      <c r="W227" s="2">
        <v>10.199999999999999</v>
      </c>
      <c r="X227" s="2">
        <v>9.5</v>
      </c>
      <c r="Y227" s="2">
        <v>9.3000000000000007</v>
      </c>
    </row>
    <row r="228" spans="1:25" x14ac:dyDescent="0.35">
      <c r="A228" s="1" t="s">
        <v>37</v>
      </c>
      <c r="B228" s="2">
        <v>332.5</v>
      </c>
      <c r="C228" s="2">
        <v>331.8</v>
      </c>
      <c r="D228" s="2">
        <v>310.3</v>
      </c>
      <c r="E228" s="2">
        <v>319.7</v>
      </c>
      <c r="F228" s="2">
        <v>324.7</v>
      </c>
      <c r="G228" s="2">
        <v>323.39999999999998</v>
      </c>
      <c r="H228" s="2">
        <v>352.9</v>
      </c>
      <c r="I228" s="2">
        <v>387.1</v>
      </c>
      <c r="J228" s="2">
        <v>406.2</v>
      </c>
      <c r="K228" s="2">
        <v>395.2</v>
      </c>
      <c r="L228" s="2">
        <v>448.8</v>
      </c>
      <c r="M228" s="2">
        <v>501.1</v>
      </c>
      <c r="N228" s="2">
        <v>457</v>
      </c>
      <c r="O228" s="2">
        <v>493</v>
      </c>
      <c r="P228" s="2">
        <v>567.9</v>
      </c>
      <c r="Q228" s="2">
        <v>603.79999999999995</v>
      </c>
      <c r="R228" s="2">
        <v>617.79999999999995</v>
      </c>
      <c r="S228" s="2">
        <v>631.70000000000005</v>
      </c>
      <c r="T228" s="2">
        <v>608.29999999999995</v>
      </c>
      <c r="U228" s="2">
        <v>596.4</v>
      </c>
      <c r="V228" s="2">
        <v>586.29999999999995</v>
      </c>
      <c r="W228" s="2">
        <v>589.20000000000005</v>
      </c>
      <c r="X228" s="2">
        <v>591.29999999999995</v>
      </c>
      <c r="Y228" s="2">
        <v>573.1</v>
      </c>
    </row>
    <row r="229" spans="1:25" x14ac:dyDescent="0.35">
      <c r="A229" s="1" t="s">
        <v>38</v>
      </c>
      <c r="B229" s="2">
        <v>57.3</v>
      </c>
      <c r="C229" s="2">
        <v>61.3</v>
      </c>
      <c r="D229" s="2">
        <v>56.9</v>
      </c>
      <c r="E229" s="2">
        <v>61.3</v>
      </c>
      <c r="F229" s="2">
        <v>59.5</v>
      </c>
      <c r="G229" s="2">
        <v>58.2</v>
      </c>
      <c r="H229" s="2">
        <v>56.5</v>
      </c>
      <c r="I229" s="2">
        <v>54.1</v>
      </c>
      <c r="J229" s="2">
        <v>60</v>
      </c>
      <c r="K229" s="2">
        <v>65.599999999999994</v>
      </c>
      <c r="L229" s="2">
        <v>60.9</v>
      </c>
      <c r="M229" s="2">
        <v>54.6</v>
      </c>
      <c r="N229" s="2">
        <v>61.6</v>
      </c>
      <c r="O229" s="2">
        <v>68.5</v>
      </c>
      <c r="P229" s="2">
        <v>61.2</v>
      </c>
      <c r="Q229" s="2">
        <v>59.8</v>
      </c>
      <c r="R229" s="2">
        <v>60.9</v>
      </c>
      <c r="S229" s="2">
        <v>65.5</v>
      </c>
      <c r="T229" s="2">
        <v>65.599999999999994</v>
      </c>
      <c r="U229" s="2">
        <v>74.2</v>
      </c>
      <c r="V229" s="2">
        <v>81.8</v>
      </c>
      <c r="W229" s="2">
        <v>86.7</v>
      </c>
      <c r="X229" s="2">
        <v>88.4</v>
      </c>
      <c r="Y229" s="2">
        <v>92.4</v>
      </c>
    </row>
    <row r="230" spans="1:25" x14ac:dyDescent="0.35">
      <c r="A230" s="1" t="s">
        <v>51</v>
      </c>
      <c r="B230" s="2">
        <v>89.1</v>
      </c>
      <c r="C230" s="2">
        <v>87.7</v>
      </c>
      <c r="D230" s="2">
        <v>86.6</v>
      </c>
      <c r="E230" s="2">
        <v>85.1</v>
      </c>
      <c r="F230" s="2">
        <v>76.599999999999994</v>
      </c>
      <c r="G230" s="2">
        <v>75.400000000000006</v>
      </c>
      <c r="H230" s="2">
        <v>72.3</v>
      </c>
      <c r="I230" s="2">
        <v>73.7</v>
      </c>
      <c r="J230" s="2">
        <v>77</v>
      </c>
      <c r="K230" s="2">
        <v>71.7</v>
      </c>
      <c r="L230" s="2">
        <v>64.400000000000006</v>
      </c>
      <c r="M230" s="2">
        <v>56.5</v>
      </c>
      <c r="N230" s="2">
        <v>46.3</v>
      </c>
      <c r="O230" s="2">
        <v>49.8</v>
      </c>
      <c r="P230" s="2">
        <v>52.9</v>
      </c>
      <c r="Q230" s="2">
        <v>51.7</v>
      </c>
      <c r="R230" s="2">
        <v>54</v>
      </c>
      <c r="S230" s="2">
        <v>55.8</v>
      </c>
      <c r="T230" s="2">
        <v>53.5</v>
      </c>
      <c r="U230" s="2">
        <v>52.3</v>
      </c>
      <c r="V230" s="2">
        <v>50.2</v>
      </c>
      <c r="W230" s="2">
        <v>50.6</v>
      </c>
      <c r="X230" s="2">
        <v>50.3</v>
      </c>
      <c r="Y230" s="2">
        <v>47.5</v>
      </c>
    </row>
    <row r="231" spans="1:25" x14ac:dyDescent="0.35">
      <c r="A231" s="1" t="s">
        <v>31</v>
      </c>
      <c r="B231" s="2">
        <v>27.4</v>
      </c>
      <c r="C231" s="2">
        <v>28.1</v>
      </c>
      <c r="D231" s="2">
        <v>28.5</v>
      </c>
      <c r="E231" s="2">
        <v>28</v>
      </c>
      <c r="F231" s="2">
        <v>24.9</v>
      </c>
      <c r="G231" s="2">
        <v>24</v>
      </c>
      <c r="H231" s="2">
        <v>18.7</v>
      </c>
      <c r="I231" s="2">
        <v>22.2</v>
      </c>
      <c r="J231" s="2">
        <v>20.7</v>
      </c>
      <c r="K231" s="2">
        <v>20.100000000000001</v>
      </c>
      <c r="L231" s="2">
        <v>19.3</v>
      </c>
      <c r="M231" s="2">
        <v>17.8</v>
      </c>
      <c r="N231" s="2">
        <v>15.1</v>
      </c>
      <c r="O231" s="2">
        <v>15.6</v>
      </c>
      <c r="P231" s="2">
        <v>15.1</v>
      </c>
      <c r="Q231" s="2">
        <v>16</v>
      </c>
      <c r="R231" s="2">
        <v>16.8</v>
      </c>
      <c r="S231" s="2">
        <v>17.8</v>
      </c>
      <c r="T231" s="2">
        <v>17.899999999999999</v>
      </c>
      <c r="U231" s="2">
        <v>18.600000000000001</v>
      </c>
      <c r="V231" s="2">
        <v>17.7</v>
      </c>
      <c r="W231" s="2">
        <v>16.7</v>
      </c>
      <c r="X231" s="2">
        <v>16.8</v>
      </c>
      <c r="Y231" s="2">
        <v>15.3</v>
      </c>
    </row>
    <row r="232" spans="1:25" x14ac:dyDescent="0.35">
      <c r="A232" s="1" t="s">
        <v>32</v>
      </c>
      <c r="B232" s="2">
        <v>20.3</v>
      </c>
      <c r="C232" s="2">
        <v>20.7</v>
      </c>
      <c r="D232" s="2">
        <v>20.6</v>
      </c>
      <c r="E232" s="2">
        <v>20.399999999999999</v>
      </c>
      <c r="F232" s="2">
        <v>18.5</v>
      </c>
      <c r="G232" s="2">
        <v>17.600000000000001</v>
      </c>
      <c r="H232" s="2">
        <v>16.8</v>
      </c>
      <c r="I232" s="2">
        <v>16.5</v>
      </c>
      <c r="J232" s="2">
        <v>15.6</v>
      </c>
      <c r="K232" s="2">
        <v>14.8</v>
      </c>
      <c r="L232" s="2">
        <v>14.4</v>
      </c>
      <c r="M232" s="2">
        <v>13.5</v>
      </c>
      <c r="N232" s="2">
        <v>10.9</v>
      </c>
      <c r="O232" s="2">
        <v>10.9</v>
      </c>
      <c r="P232" s="2">
        <v>11</v>
      </c>
      <c r="Q232" s="2">
        <v>11.2</v>
      </c>
      <c r="R232" s="2">
        <v>11.5</v>
      </c>
      <c r="S232" s="2">
        <v>12.1</v>
      </c>
      <c r="T232" s="2">
        <v>12</v>
      </c>
      <c r="U232" s="2">
        <v>12</v>
      </c>
      <c r="V232" s="2">
        <v>12.3</v>
      </c>
      <c r="W232" s="2">
        <v>12.5</v>
      </c>
      <c r="X232" s="2">
        <v>12.4</v>
      </c>
      <c r="Y232" s="2">
        <v>11.6</v>
      </c>
    </row>
    <row r="233" spans="1:25" x14ac:dyDescent="0.35">
      <c r="A233" s="1" t="s">
        <v>33</v>
      </c>
      <c r="B233" s="2">
        <v>0.7</v>
      </c>
      <c r="C233" s="2">
        <v>0.7</v>
      </c>
      <c r="D233" s="2">
        <v>0.7</v>
      </c>
      <c r="E233" s="2">
        <v>0.7</v>
      </c>
      <c r="F233" s="2">
        <v>0.6</v>
      </c>
      <c r="G233" s="2">
        <v>0.6</v>
      </c>
      <c r="H233" s="2">
        <v>0.6</v>
      </c>
      <c r="I233" s="2">
        <v>0.6</v>
      </c>
      <c r="J233" s="2">
        <v>0.7</v>
      </c>
      <c r="K233" s="2">
        <v>0.7</v>
      </c>
      <c r="L233" s="2">
        <v>0.7</v>
      </c>
      <c r="M233" s="2">
        <v>0.7</v>
      </c>
      <c r="N233" s="2">
        <v>0.7</v>
      </c>
      <c r="O233" s="2">
        <v>0.6</v>
      </c>
      <c r="P233" s="2">
        <v>0.6</v>
      </c>
      <c r="Q233" s="2">
        <v>0.6</v>
      </c>
      <c r="R233" s="2">
        <v>0.6</v>
      </c>
      <c r="S233" s="2">
        <v>0.6</v>
      </c>
      <c r="T233" s="2">
        <v>0.6</v>
      </c>
      <c r="U233" s="2">
        <v>0.6</v>
      </c>
      <c r="V233" s="2">
        <v>0.6</v>
      </c>
      <c r="W233" s="2">
        <v>0.6</v>
      </c>
      <c r="X233" s="2">
        <v>0.6</v>
      </c>
      <c r="Y233" s="2">
        <v>-0.5</v>
      </c>
    </row>
    <row r="234" spans="1:25" x14ac:dyDescent="0.35">
      <c r="A234" s="1" t="s">
        <v>34</v>
      </c>
      <c r="B234" s="2">
        <v>6.4</v>
      </c>
      <c r="C234" s="2">
        <v>6.6</v>
      </c>
      <c r="D234" s="2">
        <v>7.2</v>
      </c>
      <c r="E234" s="2">
        <v>6.9</v>
      </c>
      <c r="F234" s="2">
        <v>5.7</v>
      </c>
      <c r="G234" s="2">
        <v>5.8</v>
      </c>
      <c r="H234" s="2">
        <v>1.3</v>
      </c>
      <c r="I234" s="2">
        <v>5</v>
      </c>
      <c r="J234" s="2">
        <v>4.4000000000000004</v>
      </c>
      <c r="K234" s="2">
        <v>4.5999999999999996</v>
      </c>
      <c r="L234" s="2">
        <v>4.2</v>
      </c>
      <c r="M234" s="2">
        <v>3.7</v>
      </c>
      <c r="N234" s="2">
        <v>3.6</v>
      </c>
      <c r="O234" s="2">
        <v>4</v>
      </c>
      <c r="P234" s="2">
        <v>3.5</v>
      </c>
      <c r="Q234" s="2">
        <v>4.2</v>
      </c>
      <c r="R234" s="2">
        <v>4.7</v>
      </c>
      <c r="S234" s="2">
        <v>5.2</v>
      </c>
      <c r="T234" s="2">
        <v>5.4</v>
      </c>
      <c r="U234" s="2">
        <v>6</v>
      </c>
      <c r="V234" s="2">
        <v>4.8</v>
      </c>
      <c r="W234" s="2">
        <v>3.6</v>
      </c>
      <c r="X234" s="2">
        <v>3.7</v>
      </c>
      <c r="Y234" s="2">
        <v>4.3</v>
      </c>
    </row>
    <row r="235" spans="1:25" x14ac:dyDescent="0.35">
      <c r="A235" s="1" t="s">
        <v>35</v>
      </c>
      <c r="B235" s="2">
        <v>61.7</v>
      </c>
      <c r="C235" s="2">
        <v>59.6</v>
      </c>
      <c r="D235" s="2">
        <v>58.1</v>
      </c>
      <c r="E235" s="2">
        <v>57.1</v>
      </c>
      <c r="F235" s="2">
        <v>51.7</v>
      </c>
      <c r="G235" s="2">
        <v>51.4</v>
      </c>
      <c r="H235" s="2">
        <v>53.6</v>
      </c>
      <c r="I235" s="2">
        <v>51.6</v>
      </c>
      <c r="J235" s="2">
        <v>56.4</v>
      </c>
      <c r="K235" s="2">
        <v>51.6</v>
      </c>
      <c r="L235" s="2">
        <v>45.1</v>
      </c>
      <c r="M235" s="2">
        <v>38.700000000000003</v>
      </c>
      <c r="N235" s="2">
        <v>31.2</v>
      </c>
      <c r="O235" s="2">
        <v>34.299999999999997</v>
      </c>
      <c r="P235" s="2">
        <v>37.799999999999997</v>
      </c>
      <c r="Q235" s="2">
        <v>35.700000000000003</v>
      </c>
      <c r="R235" s="2">
        <v>37.200000000000003</v>
      </c>
      <c r="S235" s="2">
        <v>38</v>
      </c>
      <c r="T235" s="2">
        <v>35.6</v>
      </c>
      <c r="U235" s="2">
        <v>33.700000000000003</v>
      </c>
      <c r="V235" s="2">
        <v>32.5</v>
      </c>
      <c r="W235" s="2">
        <v>33.799999999999997</v>
      </c>
      <c r="X235" s="2">
        <v>33.6</v>
      </c>
      <c r="Y235" s="2">
        <v>32.200000000000003</v>
      </c>
    </row>
    <row r="236" spans="1:25" x14ac:dyDescent="0.35">
      <c r="A236" s="1" t="s">
        <v>36</v>
      </c>
      <c r="B236" s="2">
        <v>1.8</v>
      </c>
      <c r="C236" s="2">
        <v>1.3</v>
      </c>
      <c r="D236" s="2">
        <v>1.7</v>
      </c>
      <c r="E236" s="2">
        <v>2.4</v>
      </c>
      <c r="F236" s="2">
        <v>3.1</v>
      </c>
      <c r="G236" s="2">
        <v>2.1</v>
      </c>
      <c r="H236" s="2">
        <v>2.2999999999999998</v>
      </c>
      <c r="I236" s="2">
        <v>2.4</v>
      </c>
      <c r="J236" s="2">
        <v>2.9</v>
      </c>
      <c r="K236" s="2">
        <v>2.4</v>
      </c>
      <c r="L236" s="2">
        <v>2.1</v>
      </c>
      <c r="M236" s="2">
        <v>2.7</v>
      </c>
      <c r="N236" s="2">
        <v>1.7</v>
      </c>
      <c r="O236" s="2">
        <v>1.4</v>
      </c>
      <c r="P236" s="2">
        <v>2</v>
      </c>
      <c r="Q236" s="2">
        <v>1.6</v>
      </c>
      <c r="R236" s="2">
        <v>1.8</v>
      </c>
      <c r="S236" s="2">
        <v>1.7</v>
      </c>
      <c r="T236" s="2">
        <v>1.3</v>
      </c>
      <c r="U236" s="2">
        <v>1.3</v>
      </c>
      <c r="V236" s="2">
        <v>1.1000000000000001</v>
      </c>
      <c r="W236" s="2">
        <v>0.9</v>
      </c>
      <c r="X236" s="2">
        <v>0.9</v>
      </c>
      <c r="Y236" s="2">
        <v>0.8</v>
      </c>
    </row>
    <row r="237" spans="1:25" x14ac:dyDescent="0.35">
      <c r="A237" s="1" t="s">
        <v>37</v>
      </c>
      <c r="B237" s="2">
        <v>52.1</v>
      </c>
      <c r="C237" s="2">
        <v>51.6</v>
      </c>
      <c r="D237" s="2">
        <v>49.7</v>
      </c>
      <c r="E237" s="2">
        <v>47.5</v>
      </c>
      <c r="F237" s="2">
        <v>41.8</v>
      </c>
      <c r="G237" s="2">
        <v>41.2</v>
      </c>
      <c r="H237" s="2">
        <v>42.7</v>
      </c>
      <c r="I237" s="2">
        <v>41.3</v>
      </c>
      <c r="J237" s="2">
        <v>45.5</v>
      </c>
      <c r="K237" s="2">
        <v>40.9</v>
      </c>
      <c r="L237" s="2">
        <v>36.799999999999997</v>
      </c>
      <c r="M237" s="2">
        <v>31.3</v>
      </c>
      <c r="N237" s="2">
        <v>24.8</v>
      </c>
      <c r="O237" s="2">
        <v>28.1</v>
      </c>
      <c r="P237" s="2">
        <v>30.3</v>
      </c>
      <c r="Q237" s="2">
        <v>29.5</v>
      </c>
      <c r="R237" s="2">
        <v>30.3</v>
      </c>
      <c r="S237" s="2">
        <v>31</v>
      </c>
      <c r="T237" s="2">
        <v>29</v>
      </c>
      <c r="U237" s="2">
        <v>26.9</v>
      </c>
      <c r="V237" s="2">
        <v>24.8</v>
      </c>
      <c r="W237" s="2">
        <v>26.4</v>
      </c>
      <c r="X237" s="2">
        <v>25.3</v>
      </c>
      <c r="Y237" s="2">
        <v>24.7</v>
      </c>
    </row>
    <row r="238" spans="1:25" x14ac:dyDescent="0.35">
      <c r="A238" s="1" t="s">
        <v>38</v>
      </c>
      <c r="B238" s="2">
        <v>7.9</v>
      </c>
      <c r="C238" s="2">
        <v>6.7</v>
      </c>
      <c r="D238" s="2">
        <v>6.6</v>
      </c>
      <c r="E238" s="2">
        <v>7.2</v>
      </c>
      <c r="F238" s="2">
        <v>6.8</v>
      </c>
      <c r="G238" s="2">
        <v>8</v>
      </c>
      <c r="H238" s="2">
        <v>8.6</v>
      </c>
      <c r="I238" s="2">
        <v>7.9</v>
      </c>
      <c r="J238" s="2">
        <v>8</v>
      </c>
      <c r="K238" s="2">
        <v>8.4</v>
      </c>
      <c r="L238" s="2">
        <v>6.2</v>
      </c>
      <c r="M238" s="2">
        <v>4.8</v>
      </c>
      <c r="N238" s="2">
        <v>4.7</v>
      </c>
      <c r="O238" s="2">
        <v>4.7</v>
      </c>
      <c r="P238" s="2">
        <v>5.5</v>
      </c>
      <c r="Q238" s="2">
        <v>4.7</v>
      </c>
      <c r="R238" s="2">
        <v>5.2</v>
      </c>
      <c r="S238" s="2">
        <v>5.3</v>
      </c>
      <c r="T238" s="2">
        <v>5.3</v>
      </c>
      <c r="U238" s="2">
        <v>5.5</v>
      </c>
      <c r="V238" s="2">
        <v>6.6</v>
      </c>
      <c r="W238" s="2">
        <v>6.5</v>
      </c>
      <c r="X238" s="2">
        <v>7.4</v>
      </c>
      <c r="Y238" s="2">
        <v>6.8</v>
      </c>
    </row>
    <row r="239" spans="1:25" x14ac:dyDescent="0.35">
      <c r="A239" s="1" t="s">
        <v>52</v>
      </c>
      <c r="B239" s="2">
        <v>87.2</v>
      </c>
      <c r="C239" s="2">
        <v>79</v>
      </c>
      <c r="D239" s="2">
        <v>76</v>
      </c>
      <c r="E239" s="2">
        <v>75.3</v>
      </c>
      <c r="F239" s="2">
        <v>58.8</v>
      </c>
      <c r="G239" s="2">
        <v>50.9</v>
      </c>
      <c r="H239" s="2">
        <v>44.9</v>
      </c>
      <c r="I239" s="2">
        <v>39.200000000000003</v>
      </c>
      <c r="J239" s="2">
        <v>40.299999999999997</v>
      </c>
      <c r="K239" s="2">
        <v>39.200000000000003</v>
      </c>
      <c r="L239" s="2">
        <v>29.8</v>
      </c>
      <c r="M239" s="2">
        <v>26.7</v>
      </c>
      <c r="N239" s="2">
        <v>24.4</v>
      </c>
      <c r="O239" s="2">
        <v>23.3</v>
      </c>
      <c r="P239" s="2">
        <v>24.9</v>
      </c>
      <c r="Q239" s="2">
        <v>19.2</v>
      </c>
      <c r="R239" s="2">
        <v>19.600000000000001</v>
      </c>
      <c r="S239" s="2">
        <v>19.100000000000001</v>
      </c>
      <c r="T239" s="2">
        <v>18.600000000000001</v>
      </c>
      <c r="U239" s="2">
        <v>19</v>
      </c>
      <c r="V239" s="2">
        <v>17.899999999999999</v>
      </c>
      <c r="W239" s="2">
        <v>17.399999999999999</v>
      </c>
      <c r="X239" s="2">
        <v>17.2</v>
      </c>
      <c r="Y239" s="2">
        <v>17.8</v>
      </c>
    </row>
    <row r="240" spans="1:25" x14ac:dyDescent="0.35">
      <c r="A240" s="1" t="s">
        <v>31</v>
      </c>
      <c r="B240" s="2">
        <v>25.2</v>
      </c>
      <c r="C240" s="2">
        <v>23.4</v>
      </c>
      <c r="D240" s="2">
        <v>22.4</v>
      </c>
      <c r="E240" s="2">
        <v>22.2</v>
      </c>
      <c r="F240" s="2">
        <v>19.5</v>
      </c>
      <c r="G240" s="2">
        <v>18.100000000000001</v>
      </c>
      <c r="H240" s="2">
        <v>15.5</v>
      </c>
      <c r="I240" s="2">
        <v>14.6</v>
      </c>
      <c r="J240" s="2">
        <v>13.8</v>
      </c>
      <c r="K240" s="2">
        <v>12.9</v>
      </c>
      <c r="L240" s="2">
        <v>11.8</v>
      </c>
      <c r="M240" s="2">
        <v>11.6</v>
      </c>
      <c r="N240" s="2">
        <v>9.9</v>
      </c>
      <c r="O240" s="2">
        <v>10.4</v>
      </c>
      <c r="P240" s="2">
        <v>10.1</v>
      </c>
      <c r="Q240" s="2">
        <v>10</v>
      </c>
      <c r="R240" s="2">
        <v>10.199999999999999</v>
      </c>
      <c r="S240" s="2">
        <v>9.9</v>
      </c>
      <c r="T240" s="2">
        <v>9.6999999999999993</v>
      </c>
      <c r="U240" s="2">
        <v>9.6</v>
      </c>
      <c r="V240" s="2">
        <v>9.4</v>
      </c>
      <c r="W240" s="2">
        <v>9.3000000000000007</v>
      </c>
      <c r="X240" s="2">
        <v>9.3000000000000007</v>
      </c>
      <c r="Y240" s="2">
        <v>9.8000000000000007</v>
      </c>
    </row>
    <row r="241" spans="1:25" x14ac:dyDescent="0.35">
      <c r="A241" s="1" t="s">
        <v>32</v>
      </c>
      <c r="B241" s="2">
        <v>18.100000000000001</v>
      </c>
      <c r="C241" s="2">
        <v>17.8</v>
      </c>
      <c r="D241" s="2">
        <v>16.600000000000001</v>
      </c>
      <c r="E241" s="2">
        <v>15.9</v>
      </c>
      <c r="F241" s="2">
        <v>14.4</v>
      </c>
      <c r="G241" s="2">
        <v>12.7</v>
      </c>
      <c r="H241" s="2">
        <v>12.1</v>
      </c>
      <c r="I241" s="2">
        <v>11.9</v>
      </c>
      <c r="J241" s="2">
        <v>11.3</v>
      </c>
      <c r="K241" s="2">
        <v>11</v>
      </c>
      <c r="L241" s="2">
        <v>10.7</v>
      </c>
      <c r="M241" s="2">
        <v>10.5</v>
      </c>
      <c r="N241" s="2">
        <v>8.6</v>
      </c>
      <c r="O241" s="2">
        <v>8.4</v>
      </c>
      <c r="P241" s="2">
        <v>8.1</v>
      </c>
      <c r="Q241" s="2">
        <v>8.1999999999999993</v>
      </c>
      <c r="R241" s="2">
        <v>8.1999999999999993</v>
      </c>
      <c r="S241" s="2">
        <v>8.4</v>
      </c>
      <c r="T241" s="2">
        <v>8.1999999999999993</v>
      </c>
      <c r="U241" s="2">
        <v>8.1</v>
      </c>
      <c r="V241" s="2">
        <v>7.9</v>
      </c>
      <c r="W241" s="2">
        <v>7.8</v>
      </c>
      <c r="X241" s="2">
        <v>7.7</v>
      </c>
      <c r="Y241" s="2">
        <v>6.8</v>
      </c>
    </row>
    <row r="242" spans="1:25" x14ac:dyDescent="0.35">
      <c r="A242" s="1" t="s">
        <v>33</v>
      </c>
      <c r="B242" s="2">
        <v>0.3</v>
      </c>
      <c r="C242" s="2">
        <v>0.3</v>
      </c>
      <c r="D242" s="2">
        <v>0.3</v>
      </c>
      <c r="E242" s="2">
        <v>0.3</v>
      </c>
      <c r="F242" s="2">
        <v>0.3</v>
      </c>
      <c r="G242" s="2">
        <v>0.3</v>
      </c>
      <c r="H242" s="2">
        <v>0.3</v>
      </c>
      <c r="I242" s="2">
        <v>0.3</v>
      </c>
      <c r="J242" s="2">
        <v>0.3</v>
      </c>
      <c r="K242" s="2">
        <v>0.3</v>
      </c>
      <c r="L242" s="2">
        <v>0.3</v>
      </c>
      <c r="M242" s="2">
        <v>0.3</v>
      </c>
      <c r="N242" s="2">
        <v>0.3</v>
      </c>
      <c r="O242" s="2">
        <v>0.3</v>
      </c>
      <c r="P242" s="2">
        <v>0.3</v>
      </c>
      <c r="Q242" s="2">
        <v>0.3</v>
      </c>
      <c r="R242" s="2">
        <v>0.3</v>
      </c>
      <c r="S242" s="2">
        <v>0.3</v>
      </c>
      <c r="T242" s="2">
        <v>0.3</v>
      </c>
      <c r="U242" s="2">
        <v>0.3</v>
      </c>
      <c r="V242" s="2">
        <v>0.3</v>
      </c>
      <c r="W242" s="2">
        <v>0.3</v>
      </c>
      <c r="X242" s="2">
        <v>0.3</v>
      </c>
      <c r="Y242" s="2">
        <v>-0.8</v>
      </c>
    </row>
    <row r="243" spans="1:25" x14ac:dyDescent="0.35">
      <c r="A243" s="1" t="s">
        <v>34</v>
      </c>
      <c r="B243" s="2">
        <v>6.8</v>
      </c>
      <c r="C243" s="2">
        <v>5.3</v>
      </c>
      <c r="D243" s="2">
        <v>5.5</v>
      </c>
      <c r="E243" s="2">
        <v>6</v>
      </c>
      <c r="F243" s="2">
        <v>4.8</v>
      </c>
      <c r="G243" s="2">
        <v>5.0999999999999996</v>
      </c>
      <c r="H243" s="2">
        <v>3.1</v>
      </c>
      <c r="I243" s="2">
        <v>2.4</v>
      </c>
      <c r="J243" s="2">
        <v>2.2000000000000002</v>
      </c>
      <c r="K243" s="2">
        <v>1.6</v>
      </c>
      <c r="L243" s="2">
        <v>0.9</v>
      </c>
      <c r="M243" s="2">
        <v>0.8</v>
      </c>
      <c r="N243" s="2">
        <v>1</v>
      </c>
      <c r="O243" s="2">
        <v>1.7</v>
      </c>
      <c r="P243" s="2">
        <v>1.7</v>
      </c>
      <c r="Q243" s="2">
        <v>1.6</v>
      </c>
      <c r="R243" s="2">
        <v>1.7</v>
      </c>
      <c r="S243" s="2">
        <v>1.3</v>
      </c>
      <c r="T243" s="2">
        <v>1.2</v>
      </c>
      <c r="U243" s="2">
        <v>1.3</v>
      </c>
      <c r="V243" s="2">
        <v>1.2</v>
      </c>
      <c r="W243" s="2">
        <v>1.2</v>
      </c>
      <c r="X243" s="2">
        <v>1.3</v>
      </c>
      <c r="Y243" s="2">
        <v>3.8</v>
      </c>
    </row>
    <row r="244" spans="1:25" x14ac:dyDescent="0.35">
      <c r="A244" s="1" t="s">
        <v>35</v>
      </c>
      <c r="B244" s="2">
        <v>62</v>
      </c>
      <c r="C244" s="2">
        <v>55.6</v>
      </c>
      <c r="D244" s="2">
        <v>53.6</v>
      </c>
      <c r="E244" s="2">
        <v>53.2</v>
      </c>
      <c r="F244" s="2">
        <v>39.299999999999997</v>
      </c>
      <c r="G244" s="2">
        <v>32.700000000000003</v>
      </c>
      <c r="H244" s="2">
        <v>29.4</v>
      </c>
      <c r="I244" s="2">
        <v>24.6</v>
      </c>
      <c r="J244" s="2">
        <v>26.4</v>
      </c>
      <c r="K244" s="2">
        <v>26.3</v>
      </c>
      <c r="L244" s="2">
        <v>18</v>
      </c>
      <c r="M244" s="2">
        <v>15.1</v>
      </c>
      <c r="N244" s="2">
        <v>14.5</v>
      </c>
      <c r="O244" s="2">
        <v>12.9</v>
      </c>
      <c r="P244" s="2">
        <v>14.8</v>
      </c>
      <c r="Q244" s="2">
        <v>9.1999999999999993</v>
      </c>
      <c r="R244" s="2">
        <v>9.3000000000000007</v>
      </c>
      <c r="S244" s="2">
        <v>9.1</v>
      </c>
      <c r="T244" s="2">
        <v>8.9</v>
      </c>
      <c r="U244" s="2">
        <v>9.4</v>
      </c>
      <c r="V244" s="2">
        <v>8.5</v>
      </c>
      <c r="W244" s="2">
        <v>8.1</v>
      </c>
      <c r="X244" s="2">
        <v>7.9</v>
      </c>
      <c r="Y244" s="2">
        <v>8</v>
      </c>
    </row>
    <row r="245" spans="1:25" x14ac:dyDescent="0.35">
      <c r="A245" s="1" t="s">
        <v>36</v>
      </c>
      <c r="B245" s="2">
        <v>1.2</v>
      </c>
      <c r="C245" s="2">
        <v>1</v>
      </c>
      <c r="D245" s="2">
        <v>1.3</v>
      </c>
      <c r="E245" s="2">
        <v>1.5</v>
      </c>
      <c r="F245" s="2">
        <v>1.3</v>
      </c>
      <c r="G245" s="2">
        <v>0.8</v>
      </c>
      <c r="H245" s="2">
        <v>0.8</v>
      </c>
      <c r="I245" s="2">
        <v>0.7</v>
      </c>
      <c r="J245" s="2">
        <v>0.8</v>
      </c>
      <c r="K245" s="2">
        <v>0.6</v>
      </c>
      <c r="L245" s="2">
        <v>0.3</v>
      </c>
      <c r="M245" s="2">
        <v>0.3</v>
      </c>
      <c r="N245" s="2">
        <v>0.3</v>
      </c>
      <c r="O245" s="2">
        <v>0.2</v>
      </c>
      <c r="P245" s="2">
        <v>0.4</v>
      </c>
      <c r="Q245" s="2">
        <v>0.1</v>
      </c>
      <c r="R245" s="2">
        <v>0.1</v>
      </c>
      <c r="S245" s="2">
        <v>0.1</v>
      </c>
      <c r="T245" s="2">
        <v>0.1</v>
      </c>
      <c r="U245" s="2">
        <v>0.1</v>
      </c>
      <c r="V245" s="2">
        <v>0.1</v>
      </c>
      <c r="W245" s="2">
        <v>0.1</v>
      </c>
      <c r="X245" s="2">
        <v>0.1</v>
      </c>
      <c r="Y245" s="2">
        <v>0.1</v>
      </c>
    </row>
    <row r="246" spans="1:25" x14ac:dyDescent="0.35">
      <c r="A246" s="1" t="s">
        <v>37</v>
      </c>
      <c r="B246" s="2">
        <v>46.7</v>
      </c>
      <c r="C246" s="2">
        <v>41.3</v>
      </c>
      <c r="D246" s="2">
        <v>38.9</v>
      </c>
      <c r="E246" s="2">
        <v>38.6</v>
      </c>
      <c r="F246" s="2">
        <v>29.1</v>
      </c>
      <c r="G246" s="2">
        <v>23.1</v>
      </c>
      <c r="H246" s="2">
        <v>20.5</v>
      </c>
      <c r="I246" s="2">
        <v>16.5</v>
      </c>
      <c r="J246" s="2">
        <v>17.7</v>
      </c>
      <c r="K246" s="2">
        <v>16</v>
      </c>
      <c r="L246" s="2">
        <v>12.6</v>
      </c>
      <c r="M246" s="2">
        <v>10.8</v>
      </c>
      <c r="N246" s="2">
        <v>9.1</v>
      </c>
      <c r="O246" s="2">
        <v>8.6999999999999993</v>
      </c>
      <c r="P246" s="2">
        <v>9.6999999999999993</v>
      </c>
      <c r="Q246" s="2">
        <v>6.7</v>
      </c>
      <c r="R246" s="2">
        <v>6.9</v>
      </c>
      <c r="S246" s="2">
        <v>7</v>
      </c>
      <c r="T246" s="2">
        <v>6.8</v>
      </c>
      <c r="U246" s="2">
        <v>6.5</v>
      </c>
      <c r="V246" s="2">
        <v>5.3</v>
      </c>
      <c r="W246" s="2">
        <v>5.6</v>
      </c>
      <c r="X246" s="2">
        <v>5.4</v>
      </c>
      <c r="Y246" s="2">
        <v>5.3</v>
      </c>
    </row>
    <row r="247" spans="1:25" x14ac:dyDescent="0.35">
      <c r="A247" s="1" t="s">
        <v>38</v>
      </c>
      <c r="B247" s="2">
        <v>14.2</v>
      </c>
      <c r="C247" s="2">
        <v>13.3</v>
      </c>
      <c r="D247" s="2">
        <v>13.4</v>
      </c>
      <c r="E247" s="2">
        <v>13.1</v>
      </c>
      <c r="F247" s="2">
        <v>8.9</v>
      </c>
      <c r="G247" s="2">
        <v>8.8000000000000007</v>
      </c>
      <c r="H247" s="2">
        <v>8.1</v>
      </c>
      <c r="I247" s="2">
        <v>7.4</v>
      </c>
      <c r="J247" s="2">
        <v>8</v>
      </c>
      <c r="K247" s="2">
        <v>9.6999999999999993</v>
      </c>
      <c r="L247" s="2">
        <v>5</v>
      </c>
      <c r="M247" s="2">
        <v>3.9</v>
      </c>
      <c r="N247" s="2">
        <v>5.0999999999999996</v>
      </c>
      <c r="O247" s="2">
        <v>3.9</v>
      </c>
      <c r="P247" s="2">
        <v>4.7</v>
      </c>
      <c r="Q247" s="2">
        <v>2.5</v>
      </c>
      <c r="R247" s="2">
        <v>2.2999999999999998</v>
      </c>
      <c r="S247" s="2">
        <v>2</v>
      </c>
      <c r="T247" s="2">
        <v>2</v>
      </c>
      <c r="U247" s="2">
        <v>2.8</v>
      </c>
      <c r="V247" s="2">
        <v>3</v>
      </c>
      <c r="W247" s="2">
        <v>2.5</v>
      </c>
      <c r="X247" s="2">
        <v>2.4</v>
      </c>
      <c r="Y247" s="2">
        <v>2.6</v>
      </c>
    </row>
    <row r="248" spans="1:25" x14ac:dyDescent="0.35">
      <c r="A248" s="1" t="s">
        <v>53</v>
      </c>
      <c r="B248" s="2">
        <v>149.19999999999999</v>
      </c>
      <c r="C248" s="2">
        <v>153.19999999999999</v>
      </c>
      <c r="D248" s="2">
        <v>155.6</v>
      </c>
      <c r="E248" s="2">
        <v>163.69999999999999</v>
      </c>
      <c r="F248" s="2">
        <v>155</v>
      </c>
      <c r="G248" s="2">
        <v>152.5</v>
      </c>
      <c r="H248" s="2">
        <v>148.69999999999999</v>
      </c>
      <c r="I248" s="2">
        <v>153</v>
      </c>
      <c r="J248" s="2">
        <v>160.1</v>
      </c>
      <c r="K248" s="2">
        <v>167.5</v>
      </c>
      <c r="L248" s="2">
        <v>174.2</v>
      </c>
      <c r="M248" s="2">
        <v>177.4</v>
      </c>
      <c r="N248" s="2">
        <v>160.5</v>
      </c>
      <c r="O248" s="2">
        <v>169.4</v>
      </c>
      <c r="P248" s="2">
        <v>175.6</v>
      </c>
      <c r="Q248" s="2">
        <v>179</v>
      </c>
      <c r="R248" s="2">
        <v>183.8</v>
      </c>
      <c r="S248" s="2">
        <v>184.6</v>
      </c>
      <c r="T248" s="2">
        <v>182.9</v>
      </c>
      <c r="U248" s="2">
        <v>177</v>
      </c>
      <c r="V248" s="2">
        <v>182.5</v>
      </c>
      <c r="W248" s="2">
        <v>188</v>
      </c>
      <c r="X248" s="2">
        <v>187.3</v>
      </c>
      <c r="Y248" s="2">
        <v>188.2</v>
      </c>
    </row>
    <row r="249" spans="1:25" x14ac:dyDescent="0.35">
      <c r="A249" s="1" t="s">
        <v>31</v>
      </c>
      <c r="B249" s="2">
        <v>55.4</v>
      </c>
      <c r="C249" s="2">
        <v>55.9</v>
      </c>
      <c r="D249" s="2">
        <v>59.4</v>
      </c>
      <c r="E249" s="2">
        <v>62.2</v>
      </c>
      <c r="F249" s="2">
        <v>53.5</v>
      </c>
      <c r="G249" s="2">
        <v>54.1</v>
      </c>
      <c r="H249" s="2">
        <v>51</v>
      </c>
      <c r="I249" s="2">
        <v>52.7</v>
      </c>
      <c r="J249" s="2">
        <v>51.7</v>
      </c>
      <c r="K249" s="2">
        <v>58</v>
      </c>
      <c r="L249" s="2">
        <v>55.7</v>
      </c>
      <c r="M249" s="2">
        <v>51.4</v>
      </c>
      <c r="N249" s="2">
        <v>59.2</v>
      </c>
      <c r="O249" s="2">
        <v>56.4</v>
      </c>
      <c r="P249" s="2">
        <v>53.8</v>
      </c>
      <c r="Q249" s="2">
        <v>53.2</v>
      </c>
      <c r="R249" s="2">
        <v>56.5</v>
      </c>
      <c r="S249" s="2">
        <v>56.8</v>
      </c>
      <c r="T249" s="2">
        <v>59.7</v>
      </c>
      <c r="U249" s="2">
        <v>58.4</v>
      </c>
      <c r="V249" s="2">
        <v>55.4</v>
      </c>
      <c r="W249" s="2">
        <v>59.2</v>
      </c>
      <c r="X249" s="2">
        <v>59.7</v>
      </c>
      <c r="Y249" s="2">
        <v>59.7</v>
      </c>
    </row>
    <row r="250" spans="1:25" x14ac:dyDescent="0.35">
      <c r="A250" s="1" t="s">
        <v>32</v>
      </c>
      <c r="B250" s="2">
        <v>31.7</v>
      </c>
      <c r="C250" s="2">
        <v>31.9</v>
      </c>
      <c r="D250" s="2">
        <v>32.700000000000003</v>
      </c>
      <c r="E250" s="2">
        <v>33.200000000000003</v>
      </c>
      <c r="F250" s="2">
        <v>32.6</v>
      </c>
      <c r="G250" s="2">
        <v>32</v>
      </c>
      <c r="H250" s="2">
        <v>31.8</v>
      </c>
      <c r="I250" s="2">
        <v>31.3</v>
      </c>
      <c r="J250" s="2">
        <v>31.3</v>
      </c>
      <c r="K250" s="2">
        <v>31.1</v>
      </c>
      <c r="L250" s="2">
        <v>31.4</v>
      </c>
      <c r="M250" s="2">
        <v>31.2</v>
      </c>
      <c r="N250" s="2">
        <v>28.5</v>
      </c>
      <c r="O250" s="2">
        <v>28.9</v>
      </c>
      <c r="P250" s="2">
        <v>29.2</v>
      </c>
      <c r="Q250" s="2">
        <v>29.1</v>
      </c>
      <c r="R250" s="2">
        <v>29.4</v>
      </c>
      <c r="S250" s="2">
        <v>29.8</v>
      </c>
      <c r="T250" s="2">
        <v>30.2</v>
      </c>
      <c r="U250" s="2">
        <v>30</v>
      </c>
      <c r="V250" s="2">
        <v>30.4</v>
      </c>
      <c r="W250" s="2">
        <v>30.8</v>
      </c>
      <c r="X250" s="2">
        <v>31.9</v>
      </c>
      <c r="Y250" s="2">
        <v>31.9</v>
      </c>
    </row>
    <row r="251" spans="1:25" x14ac:dyDescent="0.35">
      <c r="A251" s="1" t="s">
        <v>33</v>
      </c>
      <c r="B251" s="2">
        <v>1.7</v>
      </c>
      <c r="C251" s="2">
        <v>1.7</v>
      </c>
      <c r="D251" s="2">
        <v>1.7</v>
      </c>
      <c r="E251" s="2">
        <v>1.7</v>
      </c>
      <c r="F251" s="2">
        <v>1.6</v>
      </c>
      <c r="G251" s="2">
        <v>1.6</v>
      </c>
      <c r="H251" s="2">
        <v>1.6</v>
      </c>
      <c r="I251" s="2">
        <v>1.7</v>
      </c>
      <c r="J251" s="2">
        <v>1.7</v>
      </c>
      <c r="K251" s="2">
        <v>1.8</v>
      </c>
      <c r="L251" s="2">
        <v>1.8</v>
      </c>
      <c r="M251" s="2">
        <v>1.8</v>
      </c>
      <c r="N251" s="2">
        <v>1.9</v>
      </c>
      <c r="O251" s="2">
        <v>1.8</v>
      </c>
      <c r="P251" s="2">
        <v>1.8</v>
      </c>
      <c r="Q251" s="2">
        <v>1.7</v>
      </c>
      <c r="R251" s="2">
        <v>1.7</v>
      </c>
      <c r="S251" s="2">
        <v>1.7</v>
      </c>
      <c r="T251" s="2">
        <v>1.7</v>
      </c>
      <c r="U251" s="2">
        <v>1.7</v>
      </c>
      <c r="V251" s="2">
        <v>1.8</v>
      </c>
      <c r="W251" s="2">
        <v>1.8</v>
      </c>
      <c r="X251" s="2">
        <v>1.9</v>
      </c>
      <c r="Y251" s="2">
        <v>0.7</v>
      </c>
    </row>
    <row r="252" spans="1:25" x14ac:dyDescent="0.35">
      <c r="A252" s="1" t="s">
        <v>34</v>
      </c>
      <c r="B252" s="2">
        <v>22</v>
      </c>
      <c r="C252" s="2">
        <v>22.2</v>
      </c>
      <c r="D252" s="2">
        <v>25</v>
      </c>
      <c r="E252" s="2">
        <v>27.2</v>
      </c>
      <c r="F252" s="2">
        <v>19.3</v>
      </c>
      <c r="G252" s="2">
        <v>20.5</v>
      </c>
      <c r="H252" s="2">
        <v>17.600000000000001</v>
      </c>
      <c r="I252" s="2">
        <v>19.7</v>
      </c>
      <c r="J252" s="2">
        <v>18.7</v>
      </c>
      <c r="K252" s="2">
        <v>25.1</v>
      </c>
      <c r="L252" s="2">
        <v>22.5</v>
      </c>
      <c r="M252" s="2">
        <v>18.399999999999999</v>
      </c>
      <c r="N252" s="2">
        <v>28.9</v>
      </c>
      <c r="O252" s="2">
        <v>25.7</v>
      </c>
      <c r="P252" s="2">
        <v>22.9</v>
      </c>
      <c r="Q252" s="2">
        <v>22.3</v>
      </c>
      <c r="R252" s="2">
        <v>25.4</v>
      </c>
      <c r="S252" s="2">
        <v>25.4</v>
      </c>
      <c r="T252" s="2">
        <v>27.8</v>
      </c>
      <c r="U252" s="2">
        <v>26.7</v>
      </c>
      <c r="V252" s="2">
        <v>23.3</v>
      </c>
      <c r="W252" s="2">
        <v>26.6</v>
      </c>
      <c r="X252" s="2">
        <v>25.9</v>
      </c>
      <c r="Y252" s="2">
        <v>27.1</v>
      </c>
    </row>
    <row r="253" spans="1:25" x14ac:dyDescent="0.35">
      <c r="A253" s="1" t="s">
        <v>35</v>
      </c>
      <c r="B253" s="2">
        <v>93.9</v>
      </c>
      <c r="C253" s="2">
        <v>97.3</v>
      </c>
      <c r="D253" s="2">
        <v>96.2</v>
      </c>
      <c r="E253" s="2">
        <v>101.5</v>
      </c>
      <c r="F253" s="2">
        <v>101.5</v>
      </c>
      <c r="G253" s="2">
        <v>98.4</v>
      </c>
      <c r="H253" s="2">
        <v>97.7</v>
      </c>
      <c r="I253" s="2">
        <v>100.2</v>
      </c>
      <c r="J253" s="2">
        <v>108.4</v>
      </c>
      <c r="K253" s="2">
        <v>109.6</v>
      </c>
      <c r="L253" s="2">
        <v>118.5</v>
      </c>
      <c r="M253" s="2">
        <v>126</v>
      </c>
      <c r="N253" s="2">
        <v>101.3</v>
      </c>
      <c r="O253" s="2">
        <v>113</v>
      </c>
      <c r="P253" s="2">
        <v>121.7</v>
      </c>
      <c r="Q253" s="2">
        <v>125.8</v>
      </c>
      <c r="R253" s="2">
        <v>127.4</v>
      </c>
      <c r="S253" s="2">
        <v>127.8</v>
      </c>
      <c r="T253" s="2">
        <v>123.2</v>
      </c>
      <c r="U253" s="2">
        <v>118.6</v>
      </c>
      <c r="V253" s="2">
        <v>127</v>
      </c>
      <c r="W253" s="2">
        <v>128.80000000000001</v>
      </c>
      <c r="X253" s="2">
        <v>127.5</v>
      </c>
      <c r="Y253" s="2">
        <v>128.5</v>
      </c>
    </row>
    <row r="254" spans="1:25" x14ac:dyDescent="0.35">
      <c r="A254" s="1" t="s">
        <v>36</v>
      </c>
      <c r="B254" s="2">
        <v>5.5</v>
      </c>
      <c r="C254" s="2">
        <v>5.5</v>
      </c>
      <c r="D254" s="2">
        <v>5.5</v>
      </c>
      <c r="E254" s="2">
        <v>7.8</v>
      </c>
      <c r="F254" s="2">
        <v>10.3</v>
      </c>
      <c r="G254" s="2">
        <v>7.9</v>
      </c>
      <c r="H254" s="2">
        <v>8.6999999999999993</v>
      </c>
      <c r="I254" s="2">
        <v>8.8000000000000007</v>
      </c>
      <c r="J254" s="2">
        <v>11.8</v>
      </c>
      <c r="K254" s="2">
        <v>10.1</v>
      </c>
      <c r="L254" s="2">
        <v>11.7</v>
      </c>
      <c r="M254" s="2">
        <v>15.3</v>
      </c>
      <c r="N254" s="2">
        <v>8.8000000000000007</v>
      </c>
      <c r="O254" s="2">
        <v>9.3000000000000007</v>
      </c>
      <c r="P254" s="2">
        <v>10</v>
      </c>
      <c r="Q254" s="2">
        <v>9.6999999999999993</v>
      </c>
      <c r="R254" s="2">
        <v>9.1999999999999993</v>
      </c>
      <c r="S254" s="2">
        <v>9.6999999999999993</v>
      </c>
      <c r="T254" s="2">
        <v>7.8</v>
      </c>
      <c r="U254" s="2">
        <v>7.7</v>
      </c>
      <c r="V254" s="2">
        <v>7.5</v>
      </c>
      <c r="W254" s="2">
        <v>6.4</v>
      </c>
      <c r="X254" s="2">
        <v>5.7</v>
      </c>
      <c r="Y254" s="2">
        <v>4.9000000000000004</v>
      </c>
    </row>
    <row r="255" spans="1:25" x14ac:dyDescent="0.35">
      <c r="A255" s="1" t="s">
        <v>37</v>
      </c>
      <c r="B255" s="2">
        <v>73.2</v>
      </c>
      <c r="C255" s="2">
        <v>75.400000000000006</v>
      </c>
      <c r="D255" s="2">
        <v>76.099999999999994</v>
      </c>
      <c r="E255" s="2">
        <v>78.599999999999994</v>
      </c>
      <c r="F255" s="2">
        <v>75.599999999999994</v>
      </c>
      <c r="G255" s="2">
        <v>74.900000000000006</v>
      </c>
      <c r="H255" s="2">
        <v>73.5</v>
      </c>
      <c r="I255" s="2">
        <v>78.900000000000006</v>
      </c>
      <c r="J255" s="2">
        <v>82.8</v>
      </c>
      <c r="K255" s="2">
        <v>84.6</v>
      </c>
      <c r="L255" s="2">
        <v>91.6</v>
      </c>
      <c r="M255" s="2">
        <v>97.4</v>
      </c>
      <c r="N255" s="2">
        <v>80</v>
      </c>
      <c r="O255" s="2">
        <v>89.5</v>
      </c>
      <c r="P255" s="2">
        <v>98.1</v>
      </c>
      <c r="Q255" s="2">
        <v>100.7</v>
      </c>
      <c r="R255" s="2">
        <v>102.8</v>
      </c>
      <c r="S255" s="2">
        <v>102.4</v>
      </c>
      <c r="T255" s="2">
        <v>99.5</v>
      </c>
      <c r="U255" s="2">
        <v>94.9</v>
      </c>
      <c r="V255" s="2">
        <v>97.9</v>
      </c>
      <c r="W255" s="2">
        <v>100.5</v>
      </c>
      <c r="X255" s="2">
        <v>99</v>
      </c>
      <c r="Y255" s="2">
        <v>101.3</v>
      </c>
    </row>
    <row r="256" spans="1:25" x14ac:dyDescent="0.35">
      <c r="A256" s="1" t="s">
        <v>38</v>
      </c>
      <c r="B256" s="2">
        <v>15.1</v>
      </c>
      <c r="C256" s="2">
        <v>16.399999999999999</v>
      </c>
      <c r="D256" s="2">
        <v>14.6</v>
      </c>
      <c r="E256" s="2">
        <v>15.1</v>
      </c>
      <c r="F256" s="2">
        <v>15.6</v>
      </c>
      <c r="G256" s="2">
        <v>15.5</v>
      </c>
      <c r="H256" s="2">
        <v>15.4</v>
      </c>
      <c r="I256" s="2">
        <v>12.5</v>
      </c>
      <c r="J256" s="2">
        <v>13.8</v>
      </c>
      <c r="K256" s="2">
        <v>15</v>
      </c>
      <c r="L256" s="2">
        <v>15.2</v>
      </c>
      <c r="M256" s="2">
        <v>13.2</v>
      </c>
      <c r="N256" s="2">
        <v>12.5</v>
      </c>
      <c r="O256" s="2">
        <v>14.2</v>
      </c>
      <c r="P256" s="2">
        <v>13.6</v>
      </c>
      <c r="Q256" s="2">
        <v>15.5</v>
      </c>
      <c r="R256" s="2">
        <v>15.4</v>
      </c>
      <c r="S256" s="2">
        <v>15.7</v>
      </c>
      <c r="T256" s="2">
        <v>15.9</v>
      </c>
      <c r="U256" s="2">
        <v>16</v>
      </c>
      <c r="V256" s="2">
        <v>21.6</v>
      </c>
      <c r="W256" s="2">
        <v>21.9</v>
      </c>
      <c r="X256" s="2">
        <v>22.8</v>
      </c>
      <c r="Y256" s="2">
        <v>22.2</v>
      </c>
    </row>
    <row r="257" spans="1:25" x14ac:dyDescent="0.35">
      <c r="A257" s="1" t="s">
        <v>54</v>
      </c>
      <c r="B257" s="2">
        <v>98.4</v>
      </c>
      <c r="C257" s="2">
        <v>101</v>
      </c>
      <c r="D257" s="2">
        <v>103.8</v>
      </c>
      <c r="E257" s="2">
        <v>107.2</v>
      </c>
      <c r="F257" s="2">
        <v>104.1</v>
      </c>
      <c r="G257" s="2">
        <v>99.7</v>
      </c>
      <c r="H257" s="2">
        <v>95.4</v>
      </c>
      <c r="I257" s="2">
        <v>96.3</v>
      </c>
      <c r="J257" s="2">
        <v>99</v>
      </c>
      <c r="K257" s="2">
        <v>100.7</v>
      </c>
      <c r="L257" s="2">
        <v>103.5</v>
      </c>
      <c r="M257" s="2">
        <v>99.2</v>
      </c>
      <c r="N257" s="2">
        <v>84</v>
      </c>
      <c r="O257" s="2">
        <v>83.8</v>
      </c>
      <c r="P257" s="2">
        <v>84.2</v>
      </c>
      <c r="Q257" s="2">
        <v>83.1</v>
      </c>
      <c r="R257" s="2">
        <v>83.3</v>
      </c>
      <c r="S257" s="2">
        <v>82.4</v>
      </c>
      <c r="T257" s="2">
        <v>82.2</v>
      </c>
      <c r="U257" s="2">
        <v>85.7</v>
      </c>
      <c r="V257" s="2">
        <v>84.1</v>
      </c>
      <c r="W257" s="2">
        <v>84.7</v>
      </c>
      <c r="X257" s="2">
        <v>82.4</v>
      </c>
      <c r="Y257" s="2">
        <v>78.400000000000006</v>
      </c>
    </row>
    <row r="258" spans="1:25" x14ac:dyDescent="0.35">
      <c r="A258" s="1" t="s">
        <v>31</v>
      </c>
      <c r="B258" s="2">
        <v>37.4</v>
      </c>
      <c r="C258" s="2">
        <v>39.700000000000003</v>
      </c>
      <c r="D258" s="2">
        <v>42.2</v>
      </c>
      <c r="E258" s="2">
        <v>43.7</v>
      </c>
      <c r="F258" s="2">
        <v>42.7</v>
      </c>
      <c r="G258" s="2">
        <v>42.1</v>
      </c>
      <c r="H258" s="2">
        <v>42.2</v>
      </c>
      <c r="I258" s="2">
        <v>42.7</v>
      </c>
      <c r="J258" s="2">
        <v>44.5</v>
      </c>
      <c r="K258" s="2">
        <v>46.8</v>
      </c>
      <c r="L258" s="2">
        <v>47.7</v>
      </c>
      <c r="M258" s="2">
        <v>45.2</v>
      </c>
      <c r="N258" s="2">
        <v>39.6</v>
      </c>
      <c r="O258" s="2">
        <v>39.5</v>
      </c>
      <c r="P258" s="2">
        <v>38.799999999999997</v>
      </c>
      <c r="Q258" s="2">
        <v>38.4</v>
      </c>
      <c r="R258" s="2">
        <v>39</v>
      </c>
      <c r="S258" s="2">
        <v>39.1</v>
      </c>
      <c r="T258" s="2">
        <v>40.200000000000003</v>
      </c>
      <c r="U258" s="2">
        <v>41.2</v>
      </c>
      <c r="V258" s="2">
        <v>40.6</v>
      </c>
      <c r="W258" s="2">
        <v>41.3</v>
      </c>
      <c r="X258" s="2">
        <v>41.3</v>
      </c>
      <c r="Y258" s="2">
        <v>39.6</v>
      </c>
    </row>
    <row r="259" spans="1:25" x14ac:dyDescent="0.35">
      <c r="A259" s="1" t="s">
        <v>32</v>
      </c>
      <c r="B259" s="2">
        <v>32.1</v>
      </c>
      <c r="C259" s="2">
        <v>33.4</v>
      </c>
      <c r="D259" s="2">
        <v>34.299999999999997</v>
      </c>
      <c r="E259" s="2">
        <v>35.200000000000003</v>
      </c>
      <c r="F259" s="2">
        <v>34.299999999999997</v>
      </c>
      <c r="G259" s="2">
        <v>32.700000000000003</v>
      </c>
      <c r="H259" s="2">
        <v>32.200000000000003</v>
      </c>
      <c r="I259" s="2">
        <v>32.299999999999997</v>
      </c>
      <c r="J259" s="2">
        <v>32.6</v>
      </c>
      <c r="K259" s="2">
        <v>33</v>
      </c>
      <c r="L259" s="2">
        <v>33.299999999999997</v>
      </c>
      <c r="M259" s="2">
        <v>32.299999999999997</v>
      </c>
      <c r="N259" s="2">
        <v>27.2</v>
      </c>
      <c r="O259" s="2">
        <v>26.1</v>
      </c>
      <c r="P259" s="2">
        <v>25.9</v>
      </c>
      <c r="Q259" s="2">
        <v>25.6</v>
      </c>
      <c r="R259" s="2">
        <v>25.4</v>
      </c>
      <c r="S259" s="2">
        <v>25.8</v>
      </c>
      <c r="T259" s="2">
        <v>26</v>
      </c>
      <c r="U259" s="2">
        <v>26.1</v>
      </c>
      <c r="V259" s="2">
        <v>26.2</v>
      </c>
      <c r="W259" s="2">
        <v>26.5</v>
      </c>
      <c r="X259" s="2">
        <v>26.7</v>
      </c>
      <c r="Y259" s="2">
        <v>24.6</v>
      </c>
    </row>
    <row r="260" spans="1:25" x14ac:dyDescent="0.35">
      <c r="A260" s="1" t="s">
        <v>33</v>
      </c>
      <c r="B260" s="2">
        <v>0.6</v>
      </c>
      <c r="C260" s="2">
        <v>0.7</v>
      </c>
      <c r="D260" s="2">
        <v>0.7</v>
      </c>
      <c r="E260" s="2">
        <v>0.8</v>
      </c>
      <c r="F260" s="2">
        <v>0.7</v>
      </c>
      <c r="G260" s="2">
        <v>0.7</v>
      </c>
      <c r="H260" s="2">
        <v>0.7</v>
      </c>
      <c r="I260" s="2">
        <v>0.8</v>
      </c>
      <c r="J260" s="2">
        <v>0.8</v>
      </c>
      <c r="K260" s="2">
        <v>0.8</v>
      </c>
      <c r="L260" s="2">
        <v>0.9</v>
      </c>
      <c r="M260" s="2">
        <v>0.9</v>
      </c>
      <c r="N260" s="2">
        <v>0.9</v>
      </c>
      <c r="O260" s="2">
        <v>0.8</v>
      </c>
      <c r="P260" s="2">
        <v>0.8</v>
      </c>
      <c r="Q260" s="2">
        <v>0.8</v>
      </c>
      <c r="R260" s="2">
        <v>0.8</v>
      </c>
      <c r="S260" s="2">
        <v>0.7</v>
      </c>
      <c r="T260" s="2">
        <v>0.8</v>
      </c>
      <c r="U260" s="2">
        <v>1</v>
      </c>
      <c r="V260" s="2">
        <v>1</v>
      </c>
      <c r="W260" s="2">
        <v>1</v>
      </c>
      <c r="X260" s="2">
        <v>1.1000000000000001</v>
      </c>
      <c r="Y260" s="2">
        <v>-1.9</v>
      </c>
    </row>
    <row r="261" spans="1:25" x14ac:dyDescent="0.35">
      <c r="A261" s="1" t="s">
        <v>34</v>
      </c>
      <c r="B261" s="2">
        <v>4.7</v>
      </c>
      <c r="C261" s="2">
        <v>5.6</v>
      </c>
      <c r="D261" s="2">
        <v>7.2</v>
      </c>
      <c r="E261" s="2">
        <v>7.7</v>
      </c>
      <c r="F261" s="2">
        <v>7.7</v>
      </c>
      <c r="G261" s="2">
        <v>8.6999999999999993</v>
      </c>
      <c r="H261" s="2">
        <v>9.3000000000000007</v>
      </c>
      <c r="I261" s="2">
        <v>9.6999999999999993</v>
      </c>
      <c r="J261" s="2">
        <v>11</v>
      </c>
      <c r="K261" s="2">
        <v>13</v>
      </c>
      <c r="L261" s="2">
        <v>13.5</v>
      </c>
      <c r="M261" s="2">
        <v>12.1</v>
      </c>
      <c r="N261" s="2">
        <v>11.5</v>
      </c>
      <c r="O261" s="2">
        <v>12.6</v>
      </c>
      <c r="P261" s="2">
        <v>12</v>
      </c>
      <c r="Q261" s="2">
        <v>12.1</v>
      </c>
      <c r="R261" s="2">
        <v>12.8</v>
      </c>
      <c r="S261" s="2">
        <v>12.6</v>
      </c>
      <c r="T261" s="2">
        <v>13.4</v>
      </c>
      <c r="U261" s="2">
        <v>14.1</v>
      </c>
      <c r="V261" s="2">
        <v>13.4</v>
      </c>
      <c r="W261" s="2">
        <v>13.8</v>
      </c>
      <c r="X261" s="2">
        <v>13.5</v>
      </c>
      <c r="Y261" s="2">
        <v>17</v>
      </c>
    </row>
    <row r="262" spans="1:25" x14ac:dyDescent="0.35">
      <c r="A262" s="1" t="s">
        <v>35</v>
      </c>
      <c r="B262" s="2">
        <v>60.9</v>
      </c>
      <c r="C262" s="2">
        <v>61.4</v>
      </c>
      <c r="D262" s="2">
        <v>61.7</v>
      </c>
      <c r="E262" s="2">
        <v>63.5</v>
      </c>
      <c r="F262" s="2">
        <v>61.4</v>
      </c>
      <c r="G262" s="2">
        <v>57.6</v>
      </c>
      <c r="H262" s="2">
        <v>53.3</v>
      </c>
      <c r="I262" s="2">
        <v>53.5</v>
      </c>
      <c r="J262" s="2">
        <v>54.5</v>
      </c>
      <c r="K262" s="2">
        <v>53.9</v>
      </c>
      <c r="L262" s="2">
        <v>55.8</v>
      </c>
      <c r="M262" s="2">
        <v>54</v>
      </c>
      <c r="N262" s="2">
        <v>44.4</v>
      </c>
      <c r="O262" s="2">
        <v>44.3</v>
      </c>
      <c r="P262" s="2">
        <v>45.5</v>
      </c>
      <c r="Q262" s="2">
        <v>44.7</v>
      </c>
      <c r="R262" s="2">
        <v>44.3</v>
      </c>
      <c r="S262" s="2">
        <v>43.3</v>
      </c>
      <c r="T262" s="2">
        <v>42</v>
      </c>
      <c r="U262" s="2">
        <v>44.5</v>
      </c>
      <c r="V262" s="2">
        <v>43.5</v>
      </c>
      <c r="W262" s="2">
        <v>43.3</v>
      </c>
      <c r="X262" s="2">
        <v>41.1</v>
      </c>
      <c r="Y262" s="2">
        <v>38.799999999999997</v>
      </c>
    </row>
    <row r="263" spans="1:25" x14ac:dyDescent="0.35">
      <c r="A263" s="1" t="s">
        <v>36</v>
      </c>
      <c r="B263" s="2">
        <v>0.9</v>
      </c>
      <c r="C263" s="2">
        <v>0.9</v>
      </c>
      <c r="D263" s="2">
        <v>1.7</v>
      </c>
      <c r="E263" s="2">
        <v>2.5</v>
      </c>
      <c r="F263" s="2">
        <v>3.4</v>
      </c>
      <c r="G263" s="2">
        <v>1.5</v>
      </c>
      <c r="H263" s="2">
        <v>1.3</v>
      </c>
      <c r="I263" s="2">
        <v>1.2</v>
      </c>
      <c r="J263" s="2">
        <v>1.5</v>
      </c>
      <c r="K263" s="2">
        <v>1.3</v>
      </c>
      <c r="L263" s="2">
        <v>1.8</v>
      </c>
      <c r="M263" s="2">
        <v>2</v>
      </c>
      <c r="N263" s="2">
        <v>1.6</v>
      </c>
      <c r="O263" s="2">
        <v>1.6</v>
      </c>
      <c r="P263" s="2">
        <v>1.7</v>
      </c>
      <c r="Q263" s="2">
        <v>1.7</v>
      </c>
      <c r="R263" s="2">
        <v>1.7</v>
      </c>
      <c r="S263" s="2">
        <v>1.6</v>
      </c>
      <c r="T263" s="2">
        <v>1.4</v>
      </c>
      <c r="U263" s="2">
        <v>1.5</v>
      </c>
      <c r="V263" s="2">
        <v>1.4</v>
      </c>
      <c r="W263" s="2">
        <v>1.3</v>
      </c>
      <c r="X263" s="2">
        <v>1.2</v>
      </c>
      <c r="Y263" s="2">
        <v>1</v>
      </c>
    </row>
    <row r="264" spans="1:25" x14ac:dyDescent="0.35">
      <c r="A264" s="1" t="s">
        <v>37</v>
      </c>
      <c r="B264" s="2">
        <v>49.1</v>
      </c>
      <c r="C264" s="2">
        <v>48.1</v>
      </c>
      <c r="D264" s="2">
        <v>45.9</v>
      </c>
      <c r="E264" s="2">
        <v>44.3</v>
      </c>
      <c r="F264" s="2">
        <v>39</v>
      </c>
      <c r="G264" s="2">
        <v>36.799999999999997</v>
      </c>
      <c r="H264" s="2">
        <v>33.799999999999997</v>
      </c>
      <c r="I264" s="2">
        <v>36.200000000000003</v>
      </c>
      <c r="J264" s="2">
        <v>36.4</v>
      </c>
      <c r="K264" s="2">
        <v>36.1</v>
      </c>
      <c r="L264" s="2">
        <v>36.299999999999997</v>
      </c>
      <c r="M264" s="2">
        <v>37.799999999999997</v>
      </c>
      <c r="N264" s="2">
        <v>29.6</v>
      </c>
      <c r="O264" s="2">
        <v>30.6</v>
      </c>
      <c r="P264" s="2">
        <v>31.9</v>
      </c>
      <c r="Q264" s="2">
        <v>29.9</v>
      </c>
      <c r="R264" s="2">
        <v>29.8</v>
      </c>
      <c r="S264" s="2">
        <v>29.7</v>
      </c>
      <c r="T264" s="2">
        <v>29</v>
      </c>
      <c r="U264" s="2">
        <v>30.6</v>
      </c>
      <c r="V264" s="2">
        <v>28.4</v>
      </c>
      <c r="W264" s="2">
        <v>27.5</v>
      </c>
      <c r="X264" s="2">
        <v>25.7</v>
      </c>
      <c r="Y264" s="2">
        <v>24.7</v>
      </c>
    </row>
    <row r="265" spans="1:25" x14ac:dyDescent="0.35">
      <c r="A265" s="1" t="s">
        <v>38</v>
      </c>
      <c r="B265" s="2">
        <v>10.9</v>
      </c>
      <c r="C265" s="2">
        <v>12.3</v>
      </c>
      <c r="D265" s="2">
        <v>14.1</v>
      </c>
      <c r="E265" s="2">
        <v>16.7</v>
      </c>
      <c r="F265" s="2">
        <v>19</v>
      </c>
      <c r="G265" s="2">
        <v>19.3</v>
      </c>
      <c r="H265" s="2">
        <v>18.100000000000001</v>
      </c>
      <c r="I265" s="2">
        <v>16.100000000000001</v>
      </c>
      <c r="J265" s="2">
        <v>16.600000000000001</v>
      </c>
      <c r="K265" s="2">
        <v>16.5</v>
      </c>
      <c r="L265" s="2">
        <v>17.7</v>
      </c>
      <c r="M265" s="2">
        <v>14.1</v>
      </c>
      <c r="N265" s="2">
        <v>13.2</v>
      </c>
      <c r="O265" s="2">
        <v>12.2</v>
      </c>
      <c r="P265" s="2">
        <v>11.9</v>
      </c>
      <c r="Q265" s="2">
        <v>13</v>
      </c>
      <c r="R265" s="2">
        <v>12.9</v>
      </c>
      <c r="S265" s="2">
        <v>12</v>
      </c>
      <c r="T265" s="2">
        <v>11.6</v>
      </c>
      <c r="U265" s="2">
        <v>12.4</v>
      </c>
      <c r="V265" s="2">
        <v>13.7</v>
      </c>
      <c r="W265" s="2">
        <v>14.5</v>
      </c>
      <c r="X265" s="2">
        <v>14.3</v>
      </c>
      <c r="Y265" s="2">
        <v>13.1</v>
      </c>
    </row>
    <row r="266" spans="1:25" x14ac:dyDescent="0.35">
      <c r="A266" s="1" t="s">
        <v>55</v>
      </c>
      <c r="B266" s="2">
        <v>175.7</v>
      </c>
      <c r="C266" s="2">
        <v>136.6</v>
      </c>
      <c r="D266" s="2">
        <v>160.5</v>
      </c>
      <c r="E266" s="2">
        <v>233</v>
      </c>
      <c r="F266" s="2">
        <v>218.1</v>
      </c>
      <c r="G266" s="2">
        <v>214.2</v>
      </c>
      <c r="H266" s="2">
        <v>246</v>
      </c>
      <c r="I266" s="2">
        <v>325</v>
      </c>
      <c r="J266" s="2">
        <v>462.1</v>
      </c>
      <c r="K266" s="2">
        <v>536.9</v>
      </c>
      <c r="L266" s="2">
        <v>606.4</v>
      </c>
      <c r="M266" s="2">
        <v>733.6</v>
      </c>
      <c r="N266" s="2">
        <v>482.4</v>
      </c>
      <c r="O266" s="2">
        <v>607.70000000000005</v>
      </c>
      <c r="P266" s="2">
        <v>816.9</v>
      </c>
      <c r="Q266" s="2">
        <v>833.5</v>
      </c>
      <c r="R266" s="2">
        <v>833.8</v>
      </c>
      <c r="S266" s="2">
        <v>767.1</v>
      </c>
      <c r="T266" s="2">
        <v>500.8</v>
      </c>
      <c r="U266" s="2">
        <v>433</v>
      </c>
      <c r="V266" s="2">
        <v>538.4</v>
      </c>
      <c r="W266" s="2">
        <v>665</v>
      </c>
      <c r="X266" s="2">
        <v>583.20000000000005</v>
      </c>
      <c r="Y266" s="2">
        <v>385.7</v>
      </c>
    </row>
    <row r="267" spans="1:25" x14ac:dyDescent="0.35">
      <c r="A267" s="1" t="s">
        <v>31</v>
      </c>
      <c r="B267" s="2">
        <v>47.5</v>
      </c>
      <c r="C267" s="2">
        <v>50.1</v>
      </c>
      <c r="D267" s="2">
        <v>45.2</v>
      </c>
      <c r="E267" s="2">
        <v>52.7</v>
      </c>
      <c r="F267" s="2">
        <v>68.3</v>
      </c>
      <c r="G267" s="2">
        <v>50.7</v>
      </c>
      <c r="H267" s="2">
        <v>81.2</v>
      </c>
      <c r="I267" s="2">
        <v>104.2</v>
      </c>
      <c r="J267" s="2">
        <v>141</v>
      </c>
      <c r="K267" s="2">
        <v>140</v>
      </c>
      <c r="L267" s="2">
        <v>154.69999999999999</v>
      </c>
      <c r="M267" s="2">
        <v>154.80000000000001</v>
      </c>
      <c r="N267" s="2">
        <v>110.6</v>
      </c>
      <c r="O267" s="2">
        <v>123.8</v>
      </c>
      <c r="P267" s="2">
        <v>159.1</v>
      </c>
      <c r="Q267" s="2">
        <v>159.1</v>
      </c>
      <c r="R267" s="2">
        <v>151.30000000000001</v>
      </c>
      <c r="S267" s="2">
        <v>158.19999999999999</v>
      </c>
      <c r="T267" s="2">
        <v>145.6</v>
      </c>
      <c r="U267" s="2">
        <v>85.7</v>
      </c>
      <c r="V267" s="2">
        <v>132</v>
      </c>
      <c r="W267" s="2">
        <v>185.9</v>
      </c>
      <c r="X267" s="2">
        <v>163.6</v>
      </c>
      <c r="Y267" s="2">
        <v>113.7</v>
      </c>
    </row>
    <row r="268" spans="1:25" x14ac:dyDescent="0.35">
      <c r="A268" s="1" t="s">
        <v>32</v>
      </c>
      <c r="B268" s="2">
        <v>10.6</v>
      </c>
      <c r="C268" s="2">
        <v>10.7</v>
      </c>
      <c r="D268" s="2">
        <v>11.1</v>
      </c>
      <c r="E268" s="2">
        <v>11.1</v>
      </c>
      <c r="F268" s="2">
        <v>12.1</v>
      </c>
      <c r="G268" s="2">
        <v>11.2</v>
      </c>
      <c r="H268" s="2">
        <v>12.2</v>
      </c>
      <c r="I268" s="2">
        <v>12.5</v>
      </c>
      <c r="J268" s="2">
        <v>13.5</v>
      </c>
      <c r="K268" s="2">
        <v>15.6</v>
      </c>
      <c r="L268" s="2">
        <v>15.8</v>
      </c>
      <c r="M268" s="2">
        <v>16.3</v>
      </c>
      <c r="N268" s="2">
        <v>16.5</v>
      </c>
      <c r="O268" s="2">
        <v>16.399999999999999</v>
      </c>
      <c r="P268" s="2">
        <v>16.899999999999999</v>
      </c>
      <c r="Q268" s="2">
        <v>18</v>
      </c>
      <c r="R268" s="2">
        <v>18.600000000000001</v>
      </c>
      <c r="S268" s="2">
        <v>19.100000000000001</v>
      </c>
      <c r="T268" s="2">
        <v>19.8</v>
      </c>
      <c r="U268" s="2">
        <v>19.399999999999999</v>
      </c>
      <c r="V268" s="2">
        <v>19.399999999999999</v>
      </c>
      <c r="W268" s="2">
        <v>19.899999999999999</v>
      </c>
      <c r="X268" s="2">
        <v>21</v>
      </c>
      <c r="Y268" s="2">
        <v>20.8</v>
      </c>
    </row>
    <row r="269" spans="1:25" x14ac:dyDescent="0.35">
      <c r="A269" s="1" t="s">
        <v>33</v>
      </c>
      <c r="B269" s="2">
        <v>1.7</v>
      </c>
      <c r="C269" s="2">
        <v>1.7</v>
      </c>
      <c r="D269" s="2">
        <v>1.7</v>
      </c>
      <c r="E269" s="2">
        <v>1.7</v>
      </c>
      <c r="F269" s="2">
        <v>1.6</v>
      </c>
      <c r="G269" s="2">
        <v>1.7</v>
      </c>
      <c r="H269" s="2">
        <v>1.8</v>
      </c>
      <c r="I269" s="2">
        <v>2</v>
      </c>
      <c r="J269" s="2">
        <v>2.1</v>
      </c>
      <c r="K269" s="2">
        <v>2.2999999999999998</v>
      </c>
      <c r="L269" s="2">
        <v>2.5</v>
      </c>
      <c r="M269" s="2">
        <v>2.8</v>
      </c>
      <c r="N269" s="2">
        <v>2.9</v>
      </c>
      <c r="O269" s="2">
        <v>2.8</v>
      </c>
      <c r="P269" s="2">
        <v>3.1</v>
      </c>
      <c r="Q269" s="2">
        <v>2.9</v>
      </c>
      <c r="R269" s="2">
        <v>3.4</v>
      </c>
      <c r="S269" s="2">
        <v>3.5</v>
      </c>
      <c r="T269" s="2">
        <v>3.6</v>
      </c>
      <c r="U269" s="2">
        <v>4.3</v>
      </c>
      <c r="V269" s="2">
        <v>4.5</v>
      </c>
      <c r="W269" s="2">
        <v>4.5999999999999996</v>
      </c>
      <c r="X269" s="2">
        <v>5</v>
      </c>
      <c r="Y269" s="2">
        <v>4.4000000000000004</v>
      </c>
    </row>
    <row r="270" spans="1:25" x14ac:dyDescent="0.35">
      <c r="A270" s="1" t="s">
        <v>34</v>
      </c>
      <c r="B270" s="2">
        <v>35.299999999999997</v>
      </c>
      <c r="C270" s="2">
        <v>37.799999999999997</v>
      </c>
      <c r="D270" s="2">
        <v>32.5</v>
      </c>
      <c r="E270" s="2">
        <v>39.799999999999997</v>
      </c>
      <c r="F270" s="2">
        <v>54.6</v>
      </c>
      <c r="G270" s="2">
        <v>37.799999999999997</v>
      </c>
      <c r="H270" s="2">
        <v>67.3</v>
      </c>
      <c r="I270" s="2">
        <v>89.7</v>
      </c>
      <c r="J270" s="2">
        <v>125.4</v>
      </c>
      <c r="K270" s="2">
        <v>122.1</v>
      </c>
      <c r="L270" s="2">
        <v>136.4</v>
      </c>
      <c r="M270" s="2">
        <v>135.69999999999999</v>
      </c>
      <c r="N270" s="2">
        <v>91.3</v>
      </c>
      <c r="O270" s="2">
        <v>104.5</v>
      </c>
      <c r="P270" s="2">
        <v>139.1</v>
      </c>
      <c r="Q270" s="2">
        <v>138.30000000000001</v>
      </c>
      <c r="R270" s="2">
        <v>129.30000000000001</v>
      </c>
      <c r="S270" s="2">
        <v>135.6</v>
      </c>
      <c r="T270" s="2">
        <v>122.1</v>
      </c>
      <c r="U270" s="2">
        <v>62</v>
      </c>
      <c r="V270" s="2">
        <v>108.1</v>
      </c>
      <c r="W270" s="2">
        <v>161.30000000000001</v>
      </c>
      <c r="X270" s="2">
        <v>137.6</v>
      </c>
      <c r="Y270" s="2">
        <v>88.5</v>
      </c>
    </row>
    <row r="271" spans="1:25" x14ac:dyDescent="0.35">
      <c r="A271" s="1" t="s">
        <v>35</v>
      </c>
      <c r="B271" s="2">
        <v>128.19999999999999</v>
      </c>
      <c r="C271" s="2">
        <v>86.5</v>
      </c>
      <c r="D271" s="2">
        <v>115.3</v>
      </c>
      <c r="E271" s="2">
        <v>180.3</v>
      </c>
      <c r="F271" s="2">
        <v>149.69999999999999</v>
      </c>
      <c r="G271" s="2">
        <v>163.5</v>
      </c>
      <c r="H271" s="2">
        <v>164.7</v>
      </c>
      <c r="I271" s="2">
        <v>220.8</v>
      </c>
      <c r="J271" s="2">
        <v>321.10000000000002</v>
      </c>
      <c r="K271" s="2">
        <v>396.9</v>
      </c>
      <c r="L271" s="2">
        <v>451.7</v>
      </c>
      <c r="M271" s="2">
        <v>578.70000000000005</v>
      </c>
      <c r="N271" s="2">
        <v>371.7</v>
      </c>
      <c r="O271" s="2">
        <v>483.9</v>
      </c>
      <c r="P271" s="2">
        <v>657.9</v>
      </c>
      <c r="Q271" s="2">
        <v>674.4</v>
      </c>
      <c r="R271" s="2">
        <v>682.4</v>
      </c>
      <c r="S271" s="2">
        <v>608.9</v>
      </c>
      <c r="T271" s="2">
        <v>355.3</v>
      </c>
      <c r="U271" s="2">
        <v>347.3</v>
      </c>
      <c r="V271" s="2">
        <v>406.3</v>
      </c>
      <c r="W271" s="2">
        <v>479.1</v>
      </c>
      <c r="X271" s="2">
        <v>419.7</v>
      </c>
      <c r="Y271" s="2">
        <v>272</v>
      </c>
    </row>
    <row r="272" spans="1:25" x14ac:dyDescent="0.35">
      <c r="A272" s="1" t="s">
        <v>36</v>
      </c>
      <c r="B272" s="2">
        <v>1.8</v>
      </c>
      <c r="C272" s="2">
        <v>0.8</v>
      </c>
      <c r="D272" s="2">
        <v>3.3</v>
      </c>
      <c r="E272" s="2">
        <v>3.5</v>
      </c>
      <c r="F272" s="2">
        <v>3.5</v>
      </c>
      <c r="G272" s="2">
        <v>5.7</v>
      </c>
      <c r="H272" s="2">
        <v>0.9</v>
      </c>
      <c r="I272" s="2">
        <v>1.1000000000000001</v>
      </c>
      <c r="J272" s="2">
        <v>4.4000000000000004</v>
      </c>
      <c r="K272" s="2">
        <v>4.7</v>
      </c>
      <c r="L272" s="2">
        <v>6.1</v>
      </c>
      <c r="M272" s="2">
        <v>3.2</v>
      </c>
      <c r="N272" s="2">
        <v>4.5</v>
      </c>
      <c r="O272" s="2">
        <v>4.9000000000000004</v>
      </c>
      <c r="P272" s="2">
        <v>10.3</v>
      </c>
      <c r="Q272" s="2">
        <v>17.5</v>
      </c>
      <c r="R272" s="2">
        <v>21.6</v>
      </c>
      <c r="S272" s="2">
        <v>15.1</v>
      </c>
      <c r="T272" s="2">
        <v>8.1999999999999993</v>
      </c>
      <c r="U272" s="2">
        <v>8.6999999999999993</v>
      </c>
      <c r="V272" s="2">
        <v>11</v>
      </c>
      <c r="W272" s="2">
        <v>12.1</v>
      </c>
      <c r="X272" s="2">
        <v>10.8</v>
      </c>
      <c r="Y272" s="2">
        <v>6.2</v>
      </c>
    </row>
    <row r="273" spans="1:25" x14ac:dyDescent="0.35">
      <c r="A273" s="1" t="s">
        <v>37</v>
      </c>
      <c r="B273" s="2">
        <v>119.6</v>
      </c>
      <c r="C273" s="2">
        <v>79.900000000000006</v>
      </c>
      <c r="D273" s="2">
        <v>102.3</v>
      </c>
      <c r="E273" s="2">
        <v>169.6</v>
      </c>
      <c r="F273" s="2">
        <v>140.5</v>
      </c>
      <c r="G273" s="2">
        <v>148.1</v>
      </c>
      <c r="H273" s="2">
        <v>160.5</v>
      </c>
      <c r="I273" s="2">
        <v>215.9</v>
      </c>
      <c r="J273" s="2">
        <v>307.89999999999998</v>
      </c>
      <c r="K273" s="2">
        <v>380</v>
      </c>
      <c r="L273" s="2">
        <v>428</v>
      </c>
      <c r="M273" s="2">
        <v>566.29999999999995</v>
      </c>
      <c r="N273" s="2">
        <v>351.1</v>
      </c>
      <c r="O273" s="2">
        <v>464.5</v>
      </c>
      <c r="P273" s="2">
        <v>624.29999999999995</v>
      </c>
      <c r="Q273" s="2">
        <v>628.79999999999995</v>
      </c>
      <c r="R273" s="2">
        <v>630.9</v>
      </c>
      <c r="S273" s="2">
        <v>573.4</v>
      </c>
      <c r="T273" s="2">
        <v>329.7</v>
      </c>
      <c r="U273" s="2">
        <v>308.39999999999998</v>
      </c>
      <c r="V273" s="2">
        <v>357.6</v>
      </c>
      <c r="W273" s="2">
        <v>422.1</v>
      </c>
      <c r="X273" s="2">
        <v>362.8</v>
      </c>
      <c r="Y273" s="2">
        <v>234.7</v>
      </c>
    </row>
    <row r="274" spans="1:25" x14ac:dyDescent="0.35">
      <c r="A274" s="1" t="s">
        <v>38</v>
      </c>
      <c r="B274" s="2">
        <v>6.8</v>
      </c>
      <c r="C274" s="2">
        <v>5.8</v>
      </c>
      <c r="D274" s="2">
        <v>9.6999999999999993</v>
      </c>
      <c r="E274" s="2">
        <v>7.2</v>
      </c>
      <c r="F274" s="2">
        <v>5.8</v>
      </c>
      <c r="G274" s="2">
        <v>9.8000000000000007</v>
      </c>
      <c r="H274" s="2">
        <v>3.4</v>
      </c>
      <c r="I274" s="2">
        <v>3.8</v>
      </c>
      <c r="J274" s="2">
        <v>8.6999999999999993</v>
      </c>
      <c r="K274" s="2">
        <v>12.2</v>
      </c>
      <c r="L274" s="2">
        <v>17.600000000000001</v>
      </c>
      <c r="M274" s="2">
        <v>9.3000000000000007</v>
      </c>
      <c r="N274" s="2">
        <v>16.2</v>
      </c>
      <c r="O274" s="2">
        <v>14.5</v>
      </c>
      <c r="P274" s="2">
        <v>23.3</v>
      </c>
      <c r="Q274" s="2">
        <v>28</v>
      </c>
      <c r="R274" s="2">
        <v>30</v>
      </c>
      <c r="S274" s="2">
        <v>20.399999999999999</v>
      </c>
      <c r="T274" s="2">
        <v>17.3</v>
      </c>
      <c r="U274" s="2">
        <v>30.2</v>
      </c>
      <c r="V274" s="2">
        <v>37.700000000000003</v>
      </c>
      <c r="W274" s="2">
        <v>44.9</v>
      </c>
      <c r="X274" s="2">
        <v>46</v>
      </c>
      <c r="Y274" s="2">
        <v>31.1</v>
      </c>
    </row>
    <row r="275" spans="1:25" x14ac:dyDescent="0.35">
      <c r="A275" s="1" t="s">
        <v>56</v>
      </c>
      <c r="B275" s="2">
        <v>417.6</v>
      </c>
      <c r="C275" s="2">
        <v>422.3</v>
      </c>
      <c r="D275" s="2">
        <v>430.5</v>
      </c>
      <c r="E275" s="2">
        <v>454.8</v>
      </c>
      <c r="F275" s="2">
        <v>446.7</v>
      </c>
      <c r="G275" s="2">
        <v>471.4</v>
      </c>
      <c r="H275" s="2">
        <v>491.6</v>
      </c>
      <c r="I275" s="2">
        <v>546.70000000000005</v>
      </c>
      <c r="J275" s="2">
        <v>610.70000000000005</v>
      </c>
      <c r="K275" s="2">
        <v>660.3</v>
      </c>
      <c r="L275" s="2">
        <v>728.7</v>
      </c>
      <c r="M275" s="2">
        <v>735.8</v>
      </c>
      <c r="N275" s="2">
        <v>620.9</v>
      </c>
      <c r="O275" s="2">
        <v>715.7</v>
      </c>
      <c r="P275" s="2">
        <v>782.3</v>
      </c>
      <c r="Q275" s="2">
        <v>792.8</v>
      </c>
      <c r="R275" s="2">
        <v>830.9</v>
      </c>
      <c r="S275" s="2">
        <v>830.4</v>
      </c>
      <c r="T275" s="2">
        <v>785.5</v>
      </c>
      <c r="U275" s="2">
        <v>778</v>
      </c>
      <c r="V275" s="2">
        <v>793.2</v>
      </c>
      <c r="W275" s="2">
        <v>805.8</v>
      </c>
      <c r="X275" s="2">
        <v>777.8</v>
      </c>
      <c r="Y275" s="2">
        <v>779.9</v>
      </c>
    </row>
    <row r="276" spans="1:25" x14ac:dyDescent="0.35">
      <c r="A276" s="1" t="s">
        <v>31</v>
      </c>
      <c r="B276" s="2">
        <v>173.4</v>
      </c>
      <c r="C276" s="2">
        <v>181</v>
      </c>
      <c r="D276" s="2">
        <v>188.8</v>
      </c>
      <c r="E276" s="2">
        <v>187.8</v>
      </c>
      <c r="F276" s="2">
        <v>193.8</v>
      </c>
      <c r="G276" s="2">
        <v>207.8</v>
      </c>
      <c r="H276" s="2">
        <v>210.6</v>
      </c>
      <c r="I276" s="2">
        <v>226.8</v>
      </c>
      <c r="J276" s="2">
        <v>223</v>
      </c>
      <c r="K276" s="2">
        <v>253.8</v>
      </c>
      <c r="L276" s="2">
        <v>267.89999999999998</v>
      </c>
      <c r="M276" s="2">
        <v>265.7</v>
      </c>
      <c r="N276" s="2">
        <v>288</v>
      </c>
      <c r="O276" s="2">
        <v>303.3</v>
      </c>
      <c r="P276" s="2">
        <v>306</v>
      </c>
      <c r="Q276" s="2">
        <v>305</v>
      </c>
      <c r="R276" s="2">
        <v>321.5</v>
      </c>
      <c r="S276" s="2">
        <v>330</v>
      </c>
      <c r="T276" s="2">
        <v>333.3</v>
      </c>
      <c r="U276" s="2">
        <v>357</v>
      </c>
      <c r="V276" s="2">
        <v>362.9</v>
      </c>
      <c r="W276" s="2">
        <v>375.8</v>
      </c>
      <c r="X276" s="2">
        <v>391</v>
      </c>
      <c r="Y276" s="2">
        <v>394.6</v>
      </c>
    </row>
    <row r="277" spans="1:25" x14ac:dyDescent="0.35">
      <c r="A277" s="1" t="s">
        <v>32</v>
      </c>
      <c r="B277" s="2">
        <v>64.5</v>
      </c>
      <c r="C277" s="2">
        <v>67</v>
      </c>
      <c r="D277" s="2">
        <v>70.099999999999994</v>
      </c>
      <c r="E277" s="2">
        <v>74.2</v>
      </c>
      <c r="F277" s="2">
        <v>74.8</v>
      </c>
      <c r="G277" s="2">
        <v>74.099999999999994</v>
      </c>
      <c r="H277" s="2">
        <v>76.099999999999994</v>
      </c>
      <c r="I277" s="2">
        <v>78.099999999999994</v>
      </c>
      <c r="J277" s="2">
        <v>80.8</v>
      </c>
      <c r="K277" s="2">
        <v>81.599999999999994</v>
      </c>
      <c r="L277" s="2">
        <v>85.8</v>
      </c>
      <c r="M277" s="2">
        <v>86.6</v>
      </c>
      <c r="N277" s="2">
        <v>84.3</v>
      </c>
      <c r="O277" s="2">
        <v>86</v>
      </c>
      <c r="P277" s="2">
        <v>86.7</v>
      </c>
      <c r="Q277" s="2">
        <v>89.7</v>
      </c>
      <c r="R277" s="2">
        <v>92.4</v>
      </c>
      <c r="S277" s="2">
        <v>97.2</v>
      </c>
      <c r="T277" s="2">
        <v>100.5</v>
      </c>
      <c r="U277" s="2">
        <v>99</v>
      </c>
      <c r="V277" s="2">
        <v>101.7</v>
      </c>
      <c r="W277" s="2">
        <v>104.5</v>
      </c>
      <c r="X277" s="2">
        <v>110.4</v>
      </c>
      <c r="Y277" s="2">
        <v>115.4</v>
      </c>
    </row>
    <row r="278" spans="1:25" x14ac:dyDescent="0.35">
      <c r="A278" s="1" t="s">
        <v>33</v>
      </c>
      <c r="B278" s="2">
        <v>4</v>
      </c>
      <c r="C278" s="2">
        <v>4.2</v>
      </c>
      <c r="D278" s="2">
        <v>4.4000000000000004</v>
      </c>
      <c r="E278" s="2">
        <v>4.5</v>
      </c>
      <c r="F278" s="2">
        <v>6.3</v>
      </c>
      <c r="G278" s="2">
        <v>6.8</v>
      </c>
      <c r="H278" s="2">
        <v>7.2</v>
      </c>
      <c r="I278" s="2">
        <v>7.8</v>
      </c>
      <c r="J278" s="2">
        <v>8.3000000000000007</v>
      </c>
      <c r="K278" s="2">
        <v>8.8000000000000007</v>
      </c>
      <c r="L278" s="2">
        <v>9.6</v>
      </c>
      <c r="M278" s="2">
        <v>10.199999999999999</v>
      </c>
      <c r="N278" s="2">
        <v>11.1</v>
      </c>
      <c r="O278" s="2">
        <v>11.4</v>
      </c>
      <c r="P278" s="2">
        <v>14.2</v>
      </c>
      <c r="Q278" s="2">
        <v>14.6</v>
      </c>
      <c r="R278" s="2">
        <v>15.5</v>
      </c>
      <c r="S278" s="2">
        <v>15.7</v>
      </c>
      <c r="T278" s="2">
        <v>16.2</v>
      </c>
      <c r="U278" s="2">
        <v>15.9</v>
      </c>
      <c r="V278" s="2">
        <v>18</v>
      </c>
      <c r="W278" s="2">
        <v>18.7</v>
      </c>
      <c r="X278" s="2">
        <v>18.7</v>
      </c>
      <c r="Y278" s="2">
        <v>14.4</v>
      </c>
    </row>
    <row r="279" spans="1:25" x14ac:dyDescent="0.35">
      <c r="A279" s="1" t="s">
        <v>34</v>
      </c>
      <c r="B279" s="2">
        <v>104.9</v>
      </c>
      <c r="C279" s="2">
        <v>109.8</v>
      </c>
      <c r="D279" s="2">
        <v>114.3</v>
      </c>
      <c r="E279" s="2">
        <v>109.2</v>
      </c>
      <c r="F279" s="2">
        <v>112.7</v>
      </c>
      <c r="G279" s="2">
        <v>126.9</v>
      </c>
      <c r="H279" s="2">
        <v>127.3</v>
      </c>
      <c r="I279" s="2">
        <v>140.9</v>
      </c>
      <c r="J279" s="2">
        <v>133.9</v>
      </c>
      <c r="K279" s="2">
        <v>163.30000000000001</v>
      </c>
      <c r="L279" s="2">
        <v>172.5</v>
      </c>
      <c r="M279" s="2">
        <v>168.8</v>
      </c>
      <c r="N279" s="2">
        <v>192.6</v>
      </c>
      <c r="O279" s="2">
        <v>205.9</v>
      </c>
      <c r="P279" s="2">
        <v>205.1</v>
      </c>
      <c r="Q279" s="2">
        <v>200.7</v>
      </c>
      <c r="R279" s="2">
        <v>213.6</v>
      </c>
      <c r="S279" s="2">
        <v>217.1</v>
      </c>
      <c r="T279" s="2">
        <v>216.6</v>
      </c>
      <c r="U279" s="2">
        <v>242.1</v>
      </c>
      <c r="V279" s="2">
        <v>243.2</v>
      </c>
      <c r="W279" s="2">
        <v>252.5</v>
      </c>
      <c r="X279" s="2">
        <v>261.8</v>
      </c>
      <c r="Y279" s="2">
        <v>264.8</v>
      </c>
    </row>
    <row r="280" spans="1:25" x14ac:dyDescent="0.35">
      <c r="A280" s="1" t="s">
        <v>35</v>
      </c>
      <c r="B280" s="2">
        <v>244.2</v>
      </c>
      <c r="C280" s="2">
        <v>241.4</v>
      </c>
      <c r="D280" s="2">
        <v>241.7</v>
      </c>
      <c r="E280" s="2">
        <v>266.89999999999998</v>
      </c>
      <c r="F280" s="2">
        <v>253</v>
      </c>
      <c r="G280" s="2">
        <v>263.60000000000002</v>
      </c>
      <c r="H280" s="2">
        <v>281</v>
      </c>
      <c r="I280" s="2">
        <v>319.89999999999998</v>
      </c>
      <c r="J280" s="2">
        <v>387.8</v>
      </c>
      <c r="K280" s="2">
        <v>406.5</v>
      </c>
      <c r="L280" s="2">
        <v>460.7</v>
      </c>
      <c r="M280" s="2">
        <v>470.1</v>
      </c>
      <c r="N280" s="2">
        <v>333</v>
      </c>
      <c r="O280" s="2">
        <v>412.4</v>
      </c>
      <c r="P280" s="2">
        <v>476.3</v>
      </c>
      <c r="Q280" s="2">
        <v>487.8</v>
      </c>
      <c r="R280" s="2">
        <v>509.4</v>
      </c>
      <c r="S280" s="2">
        <v>500.4</v>
      </c>
      <c r="T280" s="2">
        <v>452.2</v>
      </c>
      <c r="U280" s="2">
        <v>421</v>
      </c>
      <c r="V280" s="2">
        <v>430.3</v>
      </c>
      <c r="W280" s="2">
        <v>430</v>
      </c>
      <c r="X280" s="2">
        <v>386.8</v>
      </c>
      <c r="Y280" s="2">
        <v>385.3</v>
      </c>
    </row>
    <row r="281" spans="1:25" x14ac:dyDescent="0.35">
      <c r="A281" s="1" t="s">
        <v>36</v>
      </c>
      <c r="B281" s="2">
        <v>12.2</v>
      </c>
      <c r="C281" s="2">
        <v>11.1</v>
      </c>
      <c r="D281" s="2">
        <v>16.3</v>
      </c>
      <c r="E281" s="2">
        <v>23.4</v>
      </c>
      <c r="F281" s="2">
        <v>22.2</v>
      </c>
      <c r="G281" s="2">
        <v>15.4</v>
      </c>
      <c r="H281" s="2">
        <v>14.9</v>
      </c>
      <c r="I281" s="2">
        <v>20.5</v>
      </c>
      <c r="J281" s="2">
        <v>33.299999999999997</v>
      </c>
      <c r="K281" s="2">
        <v>28.7</v>
      </c>
      <c r="L281" s="2">
        <v>30</v>
      </c>
      <c r="M281" s="2">
        <v>34.5</v>
      </c>
      <c r="N281" s="2">
        <v>19.2</v>
      </c>
      <c r="O281" s="2">
        <v>21.5</v>
      </c>
      <c r="P281" s="2">
        <v>25.4</v>
      </c>
      <c r="Q281" s="2">
        <v>24.5</v>
      </c>
      <c r="R281" s="2">
        <v>27.5</v>
      </c>
      <c r="S281" s="2">
        <v>28</v>
      </c>
      <c r="T281" s="2">
        <v>21.6</v>
      </c>
      <c r="U281" s="2">
        <v>21.8</v>
      </c>
      <c r="V281" s="2">
        <v>20.9</v>
      </c>
      <c r="W281" s="2">
        <v>21</v>
      </c>
      <c r="X281" s="2">
        <v>16.8</v>
      </c>
      <c r="Y281" s="2">
        <v>13.6</v>
      </c>
    </row>
    <row r="282" spans="1:25" x14ac:dyDescent="0.35">
      <c r="A282" s="1" t="s">
        <v>37</v>
      </c>
      <c r="B282" s="2">
        <v>169.7</v>
      </c>
      <c r="C282" s="2">
        <v>163.9</v>
      </c>
      <c r="D282" s="2">
        <v>161.19999999999999</v>
      </c>
      <c r="E282" s="2">
        <v>180.3</v>
      </c>
      <c r="F282" s="2">
        <v>167.3</v>
      </c>
      <c r="G282" s="2">
        <v>186.2</v>
      </c>
      <c r="H282" s="2">
        <v>199.4</v>
      </c>
      <c r="I282" s="2">
        <v>237.2</v>
      </c>
      <c r="J282" s="2">
        <v>280.3</v>
      </c>
      <c r="K282" s="2">
        <v>296.89999999999998</v>
      </c>
      <c r="L282" s="2">
        <v>347.7</v>
      </c>
      <c r="M282" s="2">
        <v>370</v>
      </c>
      <c r="N282" s="2">
        <v>258.3</v>
      </c>
      <c r="O282" s="2">
        <v>322.8</v>
      </c>
      <c r="P282" s="2">
        <v>384.4</v>
      </c>
      <c r="Q282" s="2">
        <v>394.7</v>
      </c>
      <c r="R282" s="2">
        <v>406.9</v>
      </c>
      <c r="S282" s="2">
        <v>387.5</v>
      </c>
      <c r="T282" s="2">
        <v>349.7</v>
      </c>
      <c r="U282" s="2">
        <v>319.2</v>
      </c>
      <c r="V282" s="2">
        <v>327.9</v>
      </c>
      <c r="W282" s="2">
        <v>329.5</v>
      </c>
      <c r="X282" s="2">
        <v>292.60000000000002</v>
      </c>
      <c r="Y282" s="2">
        <v>302.39999999999998</v>
      </c>
    </row>
    <row r="283" spans="1:25" x14ac:dyDescent="0.35">
      <c r="A283" s="1" t="s">
        <v>38</v>
      </c>
      <c r="B283" s="2">
        <v>62.3</v>
      </c>
      <c r="C283" s="2">
        <v>66.400000000000006</v>
      </c>
      <c r="D283" s="2">
        <v>64.099999999999994</v>
      </c>
      <c r="E283" s="2">
        <v>63.2</v>
      </c>
      <c r="F283" s="2">
        <v>63.5</v>
      </c>
      <c r="G283" s="2">
        <v>61.9</v>
      </c>
      <c r="H283" s="2">
        <v>66.7</v>
      </c>
      <c r="I283" s="2">
        <v>62.2</v>
      </c>
      <c r="J283" s="2">
        <v>74.2</v>
      </c>
      <c r="K283" s="2">
        <v>80.900000000000006</v>
      </c>
      <c r="L283" s="2">
        <v>83.1</v>
      </c>
      <c r="M283" s="2">
        <v>65.599999999999994</v>
      </c>
      <c r="N283" s="2">
        <v>55.6</v>
      </c>
      <c r="O283" s="2">
        <v>68.099999999999994</v>
      </c>
      <c r="P283" s="2">
        <v>66.599999999999994</v>
      </c>
      <c r="Q283" s="2">
        <v>68.599999999999994</v>
      </c>
      <c r="R283" s="2">
        <v>75</v>
      </c>
      <c r="S283" s="2">
        <v>84.8</v>
      </c>
      <c r="T283" s="2">
        <v>81</v>
      </c>
      <c r="U283" s="2">
        <v>79.900000000000006</v>
      </c>
      <c r="V283" s="2">
        <v>81.599999999999994</v>
      </c>
      <c r="W283" s="2">
        <v>79.5</v>
      </c>
      <c r="X283" s="2">
        <v>77.400000000000006</v>
      </c>
      <c r="Y283" s="2">
        <v>69.3</v>
      </c>
    </row>
    <row r="284" spans="1:25" x14ac:dyDescent="0.35">
      <c r="A284" s="1" t="s">
        <v>57</v>
      </c>
      <c r="B284" s="2">
        <v>159</v>
      </c>
      <c r="C284" s="2">
        <v>163.6</v>
      </c>
      <c r="D284" s="2">
        <v>172.5</v>
      </c>
      <c r="E284" s="2">
        <v>179.1</v>
      </c>
      <c r="F284" s="2">
        <v>170.4</v>
      </c>
      <c r="G284" s="2">
        <v>173.4</v>
      </c>
      <c r="H284" s="2">
        <v>176.2</v>
      </c>
      <c r="I284" s="2">
        <v>183</v>
      </c>
      <c r="J284" s="2">
        <v>198.1</v>
      </c>
      <c r="K284" s="2">
        <v>209.8</v>
      </c>
      <c r="L284" s="2">
        <v>206.2</v>
      </c>
      <c r="M284" s="2">
        <v>198.9</v>
      </c>
      <c r="N284" s="2">
        <v>167.8</v>
      </c>
      <c r="O284" s="2">
        <v>186.6</v>
      </c>
      <c r="P284" s="2">
        <v>201</v>
      </c>
      <c r="Q284" s="2">
        <v>216.5</v>
      </c>
      <c r="R284" s="2">
        <v>224.5</v>
      </c>
      <c r="S284" s="2">
        <v>231.2</v>
      </c>
      <c r="T284" s="2">
        <v>233.5</v>
      </c>
      <c r="U284" s="2">
        <v>230.8</v>
      </c>
      <c r="V284" s="2">
        <v>236.4</v>
      </c>
      <c r="W284" s="2">
        <v>250.7</v>
      </c>
      <c r="X284" s="2">
        <v>245.6</v>
      </c>
      <c r="Y284" s="2">
        <v>237.9</v>
      </c>
    </row>
    <row r="285" spans="1:25" x14ac:dyDescent="0.35">
      <c r="A285" s="1" t="s">
        <v>31</v>
      </c>
      <c r="B285" s="2">
        <v>57.6</v>
      </c>
      <c r="C285" s="2">
        <v>61.8</v>
      </c>
      <c r="D285" s="2">
        <v>66</v>
      </c>
      <c r="E285" s="2">
        <v>65.5</v>
      </c>
      <c r="F285" s="2">
        <v>63.5</v>
      </c>
      <c r="G285" s="2">
        <v>63</v>
      </c>
      <c r="H285" s="2">
        <v>62.7</v>
      </c>
      <c r="I285" s="2">
        <v>63.8</v>
      </c>
      <c r="J285" s="2">
        <v>62.9</v>
      </c>
      <c r="K285" s="2">
        <v>64</v>
      </c>
      <c r="L285" s="2">
        <v>63.3</v>
      </c>
      <c r="M285" s="2">
        <v>56.1</v>
      </c>
      <c r="N285" s="2">
        <v>60.4</v>
      </c>
      <c r="O285" s="2">
        <v>61.8</v>
      </c>
      <c r="P285" s="2">
        <v>63.1</v>
      </c>
      <c r="Q285" s="2">
        <v>67.7</v>
      </c>
      <c r="R285" s="2">
        <v>69.099999999999994</v>
      </c>
      <c r="S285" s="2">
        <v>67.2</v>
      </c>
      <c r="T285" s="2">
        <v>78.3</v>
      </c>
      <c r="U285" s="2">
        <v>79.900000000000006</v>
      </c>
      <c r="V285" s="2">
        <v>78.3</v>
      </c>
      <c r="W285" s="2">
        <v>81.900000000000006</v>
      </c>
      <c r="X285" s="2">
        <v>83.7</v>
      </c>
      <c r="Y285" s="2">
        <v>80.599999999999994</v>
      </c>
    </row>
    <row r="286" spans="1:25" x14ac:dyDescent="0.35">
      <c r="A286" s="1" t="s">
        <v>32</v>
      </c>
      <c r="B286" s="2">
        <v>34.700000000000003</v>
      </c>
      <c r="C286" s="2">
        <v>36.799999999999997</v>
      </c>
      <c r="D286" s="2">
        <v>38.799999999999997</v>
      </c>
      <c r="E286" s="2">
        <v>40.299999999999997</v>
      </c>
      <c r="F286" s="2">
        <v>38.9</v>
      </c>
      <c r="G286" s="2">
        <v>38.700000000000003</v>
      </c>
      <c r="H286" s="2">
        <v>38.9</v>
      </c>
      <c r="I286" s="2">
        <v>39.299999999999997</v>
      </c>
      <c r="J286" s="2">
        <v>40.4</v>
      </c>
      <c r="K286" s="2">
        <v>41</v>
      </c>
      <c r="L286" s="2">
        <v>40.6</v>
      </c>
      <c r="M286" s="2">
        <v>40</v>
      </c>
      <c r="N286" s="2">
        <v>34.5</v>
      </c>
      <c r="O286" s="2">
        <v>36.1</v>
      </c>
      <c r="P286" s="2">
        <v>37.700000000000003</v>
      </c>
      <c r="Q286" s="2">
        <v>39</v>
      </c>
      <c r="R286" s="2">
        <v>40</v>
      </c>
      <c r="S286" s="2">
        <v>42.1</v>
      </c>
      <c r="T286" s="2">
        <v>43.6</v>
      </c>
      <c r="U286" s="2">
        <v>44.9</v>
      </c>
      <c r="V286" s="2">
        <v>47.2</v>
      </c>
      <c r="W286" s="2">
        <v>49.3</v>
      </c>
      <c r="X286" s="2">
        <v>50.7</v>
      </c>
      <c r="Y286" s="2">
        <v>50.9</v>
      </c>
    </row>
    <row r="287" spans="1:25" x14ac:dyDescent="0.35">
      <c r="A287" s="1" t="s">
        <v>33</v>
      </c>
      <c r="B287" s="2">
        <v>1.2</v>
      </c>
      <c r="C287" s="2">
        <v>1.3</v>
      </c>
      <c r="D287" s="2">
        <v>1.4</v>
      </c>
      <c r="E287" s="2">
        <v>1.4</v>
      </c>
      <c r="F287" s="2">
        <v>1.3</v>
      </c>
      <c r="G287" s="2">
        <v>1.3</v>
      </c>
      <c r="H287" s="2">
        <v>1.4</v>
      </c>
      <c r="I287" s="2">
        <v>1.5</v>
      </c>
      <c r="J287" s="2">
        <v>1.4</v>
      </c>
      <c r="K287" s="2">
        <v>1.5</v>
      </c>
      <c r="L287" s="2">
        <v>1.5</v>
      </c>
      <c r="M287" s="2">
        <v>1.7</v>
      </c>
      <c r="N287" s="2">
        <v>1.4</v>
      </c>
      <c r="O287" s="2">
        <v>1.4</v>
      </c>
      <c r="P287" s="2">
        <v>1.8</v>
      </c>
      <c r="Q287" s="2">
        <v>1.5</v>
      </c>
      <c r="R287" s="2">
        <v>1.9</v>
      </c>
      <c r="S287" s="2">
        <v>1.8</v>
      </c>
      <c r="T287" s="2">
        <v>1.8</v>
      </c>
      <c r="U287" s="2">
        <v>1.7</v>
      </c>
      <c r="V287" s="2">
        <v>2</v>
      </c>
      <c r="W287" s="2">
        <v>2.2000000000000002</v>
      </c>
      <c r="X287" s="2">
        <v>2.5</v>
      </c>
      <c r="Y287" s="2">
        <v>-1.1000000000000001</v>
      </c>
    </row>
    <row r="288" spans="1:25" x14ac:dyDescent="0.35">
      <c r="A288" s="1" t="s">
        <v>34</v>
      </c>
      <c r="B288" s="2">
        <v>21.7</v>
      </c>
      <c r="C288" s="2">
        <v>23.7</v>
      </c>
      <c r="D288" s="2">
        <v>25.9</v>
      </c>
      <c r="E288" s="2">
        <v>23.8</v>
      </c>
      <c r="F288" s="2">
        <v>23.4</v>
      </c>
      <c r="G288" s="2">
        <v>23</v>
      </c>
      <c r="H288" s="2">
        <v>22.5</v>
      </c>
      <c r="I288" s="2">
        <v>23.1</v>
      </c>
      <c r="J288" s="2">
        <v>21.2</v>
      </c>
      <c r="K288" s="2">
        <v>21.5</v>
      </c>
      <c r="L288" s="2">
        <v>21.2</v>
      </c>
      <c r="M288" s="2">
        <v>14.4</v>
      </c>
      <c r="N288" s="2">
        <v>24.5</v>
      </c>
      <c r="O288" s="2">
        <v>24.3</v>
      </c>
      <c r="P288" s="2">
        <v>23.6</v>
      </c>
      <c r="Q288" s="2">
        <v>27.1</v>
      </c>
      <c r="R288" s="2">
        <v>27.2</v>
      </c>
      <c r="S288" s="2">
        <v>23.3</v>
      </c>
      <c r="T288" s="2">
        <v>32.9</v>
      </c>
      <c r="U288" s="2">
        <v>33.200000000000003</v>
      </c>
      <c r="V288" s="2">
        <v>29.2</v>
      </c>
      <c r="W288" s="2">
        <v>30.4</v>
      </c>
      <c r="X288" s="2">
        <v>30.5</v>
      </c>
      <c r="Y288" s="2">
        <v>30.8</v>
      </c>
    </row>
    <row r="289" spans="1:25" x14ac:dyDescent="0.35">
      <c r="A289" s="1" t="s">
        <v>35</v>
      </c>
      <c r="B289" s="2">
        <v>101.4</v>
      </c>
      <c r="C289" s="2">
        <v>101.8</v>
      </c>
      <c r="D289" s="2">
        <v>106.5</v>
      </c>
      <c r="E289" s="2">
        <v>113.5</v>
      </c>
      <c r="F289" s="2">
        <v>106.8</v>
      </c>
      <c r="G289" s="2">
        <v>110.4</v>
      </c>
      <c r="H289" s="2">
        <v>113.5</v>
      </c>
      <c r="I289" s="2">
        <v>119.1</v>
      </c>
      <c r="J289" s="2">
        <v>135.19999999999999</v>
      </c>
      <c r="K289" s="2">
        <v>145.80000000000001</v>
      </c>
      <c r="L289" s="2">
        <v>142.9</v>
      </c>
      <c r="M289" s="2">
        <v>142.9</v>
      </c>
      <c r="N289" s="2">
        <v>107.4</v>
      </c>
      <c r="O289" s="2">
        <v>124.8</v>
      </c>
      <c r="P289" s="2">
        <v>137.9</v>
      </c>
      <c r="Q289" s="2">
        <v>148.80000000000001</v>
      </c>
      <c r="R289" s="2">
        <v>155.4</v>
      </c>
      <c r="S289" s="2">
        <v>164</v>
      </c>
      <c r="T289" s="2">
        <v>155.19999999999999</v>
      </c>
      <c r="U289" s="2">
        <v>150.9</v>
      </c>
      <c r="V289" s="2">
        <v>158.1</v>
      </c>
      <c r="W289" s="2">
        <v>168.8</v>
      </c>
      <c r="X289" s="2">
        <v>161.9</v>
      </c>
      <c r="Y289" s="2">
        <v>157.30000000000001</v>
      </c>
    </row>
    <row r="290" spans="1:25" x14ac:dyDescent="0.35">
      <c r="A290" s="1" t="s">
        <v>36</v>
      </c>
      <c r="B290" s="2">
        <v>3.4</v>
      </c>
      <c r="C290" s="2">
        <v>3.3</v>
      </c>
      <c r="D290" s="2">
        <v>5.2</v>
      </c>
      <c r="E290" s="2">
        <v>6.4</v>
      </c>
      <c r="F290" s="2">
        <v>8.6</v>
      </c>
      <c r="G290" s="2">
        <v>4.3</v>
      </c>
      <c r="H290" s="2">
        <v>3.9</v>
      </c>
      <c r="I290" s="2">
        <v>3.8</v>
      </c>
      <c r="J290" s="2">
        <v>4.5999999999999996</v>
      </c>
      <c r="K290" s="2">
        <v>4.3</v>
      </c>
      <c r="L290" s="2">
        <v>5.3</v>
      </c>
      <c r="M290" s="2">
        <v>6.6</v>
      </c>
      <c r="N290" s="2">
        <v>4.9000000000000004</v>
      </c>
      <c r="O290" s="2">
        <v>4.9000000000000004</v>
      </c>
      <c r="P290" s="2">
        <v>5.2</v>
      </c>
      <c r="Q290" s="2">
        <v>5.4</v>
      </c>
      <c r="R290" s="2">
        <v>5.6</v>
      </c>
      <c r="S290" s="2">
        <v>5.9</v>
      </c>
      <c r="T290" s="2">
        <v>5.2</v>
      </c>
      <c r="U290" s="2">
        <v>5.3</v>
      </c>
      <c r="V290" s="2">
        <v>5.4</v>
      </c>
      <c r="W290" s="2">
        <v>4.5999999999999996</v>
      </c>
      <c r="X290" s="2">
        <v>4.5999999999999996</v>
      </c>
      <c r="Y290" s="2">
        <v>4.2</v>
      </c>
    </row>
    <row r="291" spans="1:25" x14ac:dyDescent="0.35">
      <c r="A291" s="1" t="s">
        <v>37</v>
      </c>
      <c r="B291" s="2">
        <v>78.7</v>
      </c>
      <c r="C291" s="2">
        <v>77.599999999999994</v>
      </c>
      <c r="D291" s="2">
        <v>80.599999999999994</v>
      </c>
      <c r="E291" s="2">
        <v>85.8</v>
      </c>
      <c r="F291" s="2">
        <v>76.099999999999994</v>
      </c>
      <c r="G291" s="2">
        <v>81.599999999999994</v>
      </c>
      <c r="H291" s="2">
        <v>86</v>
      </c>
      <c r="I291" s="2">
        <v>93.7</v>
      </c>
      <c r="J291" s="2">
        <v>109.5</v>
      </c>
      <c r="K291" s="2">
        <v>117.5</v>
      </c>
      <c r="L291" s="2">
        <v>117.3</v>
      </c>
      <c r="M291" s="2">
        <v>117.9</v>
      </c>
      <c r="N291" s="2">
        <v>84.2</v>
      </c>
      <c r="O291" s="2">
        <v>101.7</v>
      </c>
      <c r="P291" s="2">
        <v>116</v>
      </c>
      <c r="Q291" s="2">
        <v>123</v>
      </c>
      <c r="R291" s="2">
        <v>128.4</v>
      </c>
      <c r="S291" s="2">
        <v>135.19999999999999</v>
      </c>
      <c r="T291" s="2">
        <v>127.6</v>
      </c>
      <c r="U291" s="2">
        <v>122.1</v>
      </c>
      <c r="V291" s="2">
        <v>122.6</v>
      </c>
      <c r="W291" s="2">
        <v>132.30000000000001</v>
      </c>
      <c r="X291" s="2">
        <v>122.8</v>
      </c>
      <c r="Y291" s="2">
        <v>119.4</v>
      </c>
    </row>
    <row r="292" spans="1:25" x14ac:dyDescent="0.35">
      <c r="A292" s="1" t="s">
        <v>38</v>
      </c>
      <c r="B292" s="2">
        <v>19.399999999999999</v>
      </c>
      <c r="C292" s="2">
        <v>20.9</v>
      </c>
      <c r="D292" s="2">
        <v>20.7</v>
      </c>
      <c r="E292" s="2">
        <v>21.3</v>
      </c>
      <c r="F292" s="2">
        <v>22.1</v>
      </c>
      <c r="G292" s="2">
        <v>24.6</v>
      </c>
      <c r="H292" s="2">
        <v>23.5</v>
      </c>
      <c r="I292" s="2">
        <v>21.6</v>
      </c>
      <c r="J292" s="2">
        <v>21.1</v>
      </c>
      <c r="K292" s="2">
        <v>24</v>
      </c>
      <c r="L292" s="2">
        <v>20.3</v>
      </c>
      <c r="M292" s="2">
        <v>18.399999999999999</v>
      </c>
      <c r="N292" s="2">
        <v>18.399999999999999</v>
      </c>
      <c r="O292" s="2">
        <v>18.2</v>
      </c>
      <c r="P292" s="2">
        <v>16.7</v>
      </c>
      <c r="Q292" s="2">
        <v>20.3</v>
      </c>
      <c r="R292" s="2">
        <v>21.4</v>
      </c>
      <c r="S292" s="2">
        <v>22.9</v>
      </c>
      <c r="T292" s="2">
        <v>22.4</v>
      </c>
      <c r="U292" s="2">
        <v>23.6</v>
      </c>
      <c r="V292" s="2">
        <v>30</v>
      </c>
      <c r="W292" s="2">
        <v>31.9</v>
      </c>
      <c r="X292" s="2">
        <v>34.6</v>
      </c>
      <c r="Y292" s="2">
        <v>33.700000000000003</v>
      </c>
    </row>
    <row r="294" spans="1:25" x14ac:dyDescent="0.35">
      <c r="A294" s="1" t="s">
        <v>58</v>
      </c>
      <c r="B294" s="2">
        <v>499.4</v>
      </c>
      <c r="C294" s="2">
        <v>527.4</v>
      </c>
      <c r="D294" s="2">
        <v>558.5</v>
      </c>
      <c r="E294" s="2">
        <v>600.20000000000005</v>
      </c>
      <c r="F294" s="2">
        <v>591.9</v>
      </c>
      <c r="G294" s="2">
        <v>595.5</v>
      </c>
      <c r="H294" s="2">
        <v>628.20000000000005</v>
      </c>
      <c r="I294" s="2">
        <v>692.4</v>
      </c>
      <c r="J294" s="2">
        <v>752.7</v>
      </c>
      <c r="K294" s="2">
        <v>820.8</v>
      </c>
      <c r="L294" s="2">
        <v>866.2</v>
      </c>
      <c r="M294" s="2">
        <v>905.4</v>
      </c>
      <c r="N294" s="2">
        <v>781.8</v>
      </c>
      <c r="O294" s="2">
        <v>859.4</v>
      </c>
      <c r="P294" s="2">
        <v>958.8</v>
      </c>
      <c r="Q294" s="2">
        <v>1006.5</v>
      </c>
      <c r="R294" s="2">
        <v>1043.9000000000001</v>
      </c>
      <c r="S294" s="2">
        <v>1115.5999999999999</v>
      </c>
      <c r="T294" s="2">
        <v>1124.3</v>
      </c>
      <c r="U294" s="2">
        <v>1130.8</v>
      </c>
      <c r="V294" s="2">
        <v>1208.9000000000001</v>
      </c>
      <c r="W294" s="2">
        <v>1318.1</v>
      </c>
      <c r="X294" s="2">
        <v>1376.7</v>
      </c>
      <c r="Y294" s="2">
        <v>1166.8</v>
      </c>
    </row>
    <row r="295" spans="1:25" x14ac:dyDescent="0.35">
      <c r="A295" s="1" t="s">
        <v>11</v>
      </c>
      <c r="B295" s="2">
        <v>257.3</v>
      </c>
      <c r="C295" s="2">
        <v>280</v>
      </c>
      <c r="D295" s="2">
        <v>290.10000000000002</v>
      </c>
      <c r="E295" s="2">
        <v>307.8</v>
      </c>
      <c r="F295" s="2">
        <v>308</v>
      </c>
      <c r="G295" s="2">
        <v>305.60000000000002</v>
      </c>
      <c r="H295" s="2">
        <v>321.39999999999998</v>
      </c>
      <c r="I295" s="2">
        <v>352</v>
      </c>
      <c r="J295" s="2">
        <v>375.6</v>
      </c>
      <c r="K295" s="2">
        <v>410.3</v>
      </c>
      <c r="L295" s="2">
        <v>414</v>
      </c>
      <c r="M295" s="2">
        <v>427</v>
      </c>
      <c r="N295" s="2">
        <v>404.4</v>
      </c>
      <c r="O295" s="2">
        <v>433.5</v>
      </c>
      <c r="P295" s="2">
        <v>452.5</v>
      </c>
      <c r="Q295" s="2">
        <v>473.3</v>
      </c>
      <c r="R295" s="2">
        <v>492.1</v>
      </c>
      <c r="S295" s="2">
        <v>522.5</v>
      </c>
      <c r="T295" s="2">
        <v>566.1</v>
      </c>
      <c r="U295" s="2">
        <v>582.4</v>
      </c>
      <c r="V295" s="2">
        <v>609.4</v>
      </c>
      <c r="W295" s="2">
        <v>648.1</v>
      </c>
      <c r="X295" s="2">
        <v>685.7</v>
      </c>
      <c r="Y295" s="2">
        <v>572</v>
      </c>
    </row>
    <row r="296" spans="1:25" s="5" customFormat="1" x14ac:dyDescent="0.35">
      <c r="A296" s="7" t="s">
        <v>2</v>
      </c>
      <c r="B296" s="4">
        <f>B294/B295+(B294-B295)/B295</f>
        <v>2.8818499805674307</v>
      </c>
      <c r="C296" s="4">
        <f t="shared" ref="C296:Y296" si="46">C294/C295+(C294-C295)/C295</f>
        <v>2.7671428571428569</v>
      </c>
      <c r="D296" s="4">
        <f t="shared" si="46"/>
        <v>2.8503964150292997</v>
      </c>
      <c r="E296" s="4">
        <f t="shared" si="46"/>
        <v>2.8999350227420404</v>
      </c>
      <c r="F296" s="4">
        <f t="shared" si="46"/>
        <v>2.8435064935064935</v>
      </c>
      <c r="G296" s="4">
        <f t="shared" si="46"/>
        <v>2.8972513089005232</v>
      </c>
      <c r="H296" s="4">
        <f t="shared" si="46"/>
        <v>2.9091474797759806</v>
      </c>
      <c r="I296" s="4">
        <f t="shared" si="46"/>
        <v>2.9340909090909091</v>
      </c>
      <c r="J296" s="4">
        <f t="shared" si="46"/>
        <v>3.0079872204472844</v>
      </c>
      <c r="K296" s="4">
        <f t="shared" si="46"/>
        <v>3.0009748964172553</v>
      </c>
      <c r="L296" s="4">
        <f t="shared" si="46"/>
        <v>3.1845410628019328</v>
      </c>
      <c r="M296" s="4">
        <f t="shared" si="46"/>
        <v>3.2407494145199065</v>
      </c>
      <c r="N296" s="4">
        <f t="shared" si="46"/>
        <v>2.8664688427299705</v>
      </c>
      <c r="O296" s="4">
        <f t="shared" si="46"/>
        <v>2.9649365628604381</v>
      </c>
      <c r="P296" s="4">
        <f t="shared" si="46"/>
        <v>3.2377900552486185</v>
      </c>
      <c r="Q296" s="4">
        <f t="shared" si="46"/>
        <v>3.2531164166490596</v>
      </c>
      <c r="R296" s="4">
        <f t="shared" si="46"/>
        <v>3.2426336110546643</v>
      </c>
      <c r="S296" s="4">
        <f t="shared" si="46"/>
        <v>3.2702392344497602</v>
      </c>
      <c r="T296" s="4">
        <f t="shared" si="46"/>
        <v>2.9720897367956187</v>
      </c>
      <c r="U296" s="4">
        <f t="shared" si="46"/>
        <v>2.8832417582417582</v>
      </c>
      <c r="V296" s="4">
        <f t="shared" si="46"/>
        <v>2.9675090252707585</v>
      </c>
      <c r="W296" s="4">
        <f t="shared" si="46"/>
        <v>3.0675821632464118</v>
      </c>
      <c r="X296" s="4">
        <f t="shared" si="46"/>
        <v>3.0154586553886542</v>
      </c>
      <c r="Y296" s="4">
        <f t="shared" si="46"/>
        <v>3.0797202797202798</v>
      </c>
    </row>
    <row r="297" spans="1:25" x14ac:dyDescent="0.35">
      <c r="A297" s="7" t="s">
        <v>63</v>
      </c>
      <c r="B297" s="5">
        <v>45.9</v>
      </c>
      <c r="C297" s="5">
        <v>48.8</v>
      </c>
      <c r="D297" s="5">
        <v>51.3</v>
      </c>
      <c r="E297" s="5">
        <v>54.1</v>
      </c>
      <c r="F297" s="5">
        <v>55.9</v>
      </c>
      <c r="G297" s="5">
        <v>55.5</v>
      </c>
      <c r="H297" s="5">
        <v>53.9</v>
      </c>
      <c r="I297" s="5">
        <v>54.5</v>
      </c>
      <c r="J297" s="5">
        <v>57.3</v>
      </c>
      <c r="K297" s="5">
        <v>61.1</v>
      </c>
      <c r="L297" s="5">
        <v>64.2</v>
      </c>
      <c r="M297" s="5">
        <v>66.599999999999994</v>
      </c>
      <c r="N297" s="5">
        <v>66.8</v>
      </c>
      <c r="O297" s="5">
        <v>65.900000000000006</v>
      </c>
      <c r="P297" s="5">
        <v>67.5</v>
      </c>
      <c r="Q297" s="5">
        <v>70.3</v>
      </c>
      <c r="R297" s="5">
        <v>73</v>
      </c>
      <c r="S297" s="5">
        <v>77.7</v>
      </c>
      <c r="T297" s="5">
        <v>83.4</v>
      </c>
      <c r="U297" s="5">
        <v>87.5</v>
      </c>
      <c r="V297" s="5">
        <v>91.6</v>
      </c>
      <c r="W297" s="5">
        <v>96.9</v>
      </c>
      <c r="X297" s="5">
        <v>103.2</v>
      </c>
      <c r="Y297" s="5">
        <v>107.3</v>
      </c>
    </row>
    <row r="298" spans="1:25" x14ac:dyDescent="0.35">
      <c r="A298" s="7" t="s">
        <v>64</v>
      </c>
      <c r="B298" s="4">
        <f>B295-B297</f>
        <v>211.4</v>
      </c>
      <c r="C298" s="4">
        <f t="shared" ref="C298:Y298" si="47">C295-C297</f>
        <v>231.2</v>
      </c>
      <c r="D298" s="4">
        <f t="shared" si="47"/>
        <v>238.8</v>
      </c>
      <c r="E298" s="4">
        <f t="shared" si="47"/>
        <v>253.70000000000002</v>
      </c>
      <c r="F298" s="4">
        <f t="shared" si="47"/>
        <v>252.1</v>
      </c>
      <c r="G298" s="4">
        <f t="shared" si="47"/>
        <v>250.10000000000002</v>
      </c>
      <c r="H298" s="4">
        <f t="shared" si="47"/>
        <v>267.5</v>
      </c>
      <c r="I298" s="4">
        <f t="shared" si="47"/>
        <v>297.5</v>
      </c>
      <c r="J298" s="4">
        <f t="shared" si="47"/>
        <v>318.3</v>
      </c>
      <c r="K298" s="4">
        <f t="shared" si="47"/>
        <v>349.2</v>
      </c>
      <c r="L298" s="4">
        <f t="shared" si="47"/>
        <v>349.8</v>
      </c>
      <c r="M298" s="4">
        <f t="shared" si="47"/>
        <v>360.4</v>
      </c>
      <c r="N298" s="4">
        <f t="shared" si="47"/>
        <v>337.59999999999997</v>
      </c>
      <c r="O298" s="4">
        <f t="shared" si="47"/>
        <v>367.6</v>
      </c>
      <c r="P298" s="4">
        <f t="shared" si="47"/>
        <v>385</v>
      </c>
      <c r="Q298" s="4">
        <f t="shared" si="47"/>
        <v>403</v>
      </c>
      <c r="R298" s="4">
        <f t="shared" si="47"/>
        <v>419.1</v>
      </c>
      <c r="S298" s="4">
        <f t="shared" si="47"/>
        <v>444.8</v>
      </c>
      <c r="T298" s="4">
        <f t="shared" si="47"/>
        <v>482.70000000000005</v>
      </c>
      <c r="U298" s="4">
        <f t="shared" si="47"/>
        <v>494.9</v>
      </c>
      <c r="V298" s="4">
        <f t="shared" si="47"/>
        <v>517.79999999999995</v>
      </c>
      <c r="W298" s="4">
        <f t="shared" si="47"/>
        <v>551.20000000000005</v>
      </c>
      <c r="X298" s="4">
        <f t="shared" si="47"/>
        <v>582.5</v>
      </c>
      <c r="Y298" s="4">
        <f t="shared" si="47"/>
        <v>464.7</v>
      </c>
    </row>
    <row r="299" spans="1:25" x14ac:dyDescent="0.35">
      <c r="A299" s="7" t="s">
        <v>65</v>
      </c>
      <c r="B299" s="4">
        <f>B307-B297</f>
        <v>29.4</v>
      </c>
      <c r="C299" s="4">
        <f t="shared" ref="C299:Y299" si="48">C307-C297</f>
        <v>32.700000000000003</v>
      </c>
      <c r="D299" s="4">
        <f t="shared" si="48"/>
        <v>28.400000000000006</v>
      </c>
      <c r="E299" s="4">
        <f t="shared" si="48"/>
        <v>28.9</v>
      </c>
      <c r="F299" s="4">
        <f t="shared" si="48"/>
        <v>30.6</v>
      </c>
      <c r="G299" s="4">
        <f t="shared" si="48"/>
        <v>24.5</v>
      </c>
      <c r="H299" s="4">
        <f t="shared" si="48"/>
        <v>40.300000000000004</v>
      </c>
      <c r="I299" s="4">
        <f t="shared" si="48"/>
        <v>53.599999999999994</v>
      </c>
      <c r="J299" s="4">
        <f t="shared" si="48"/>
        <v>63.600000000000009</v>
      </c>
      <c r="K299" s="4">
        <f t="shared" si="48"/>
        <v>85</v>
      </c>
      <c r="L299" s="4">
        <f t="shared" si="48"/>
        <v>68.3</v>
      </c>
      <c r="M299" s="4">
        <f t="shared" si="48"/>
        <v>78.800000000000011</v>
      </c>
      <c r="N299" s="4">
        <f t="shared" si="48"/>
        <v>70.100000000000009</v>
      </c>
      <c r="O299" s="4">
        <f t="shared" si="48"/>
        <v>96.799999999999983</v>
      </c>
      <c r="P299" s="4">
        <f t="shared" si="48"/>
        <v>97.800000000000011</v>
      </c>
      <c r="Q299" s="4">
        <f t="shared" si="48"/>
        <v>100.00000000000001</v>
      </c>
      <c r="R299" s="4">
        <f t="shared" si="48"/>
        <v>104.4</v>
      </c>
      <c r="S299" s="4">
        <f t="shared" si="48"/>
        <v>114.89999999999999</v>
      </c>
      <c r="T299" s="4">
        <f t="shared" si="48"/>
        <v>127.79999999999998</v>
      </c>
      <c r="U299" s="4">
        <f t="shared" si="48"/>
        <v>125.9</v>
      </c>
      <c r="V299" s="4">
        <f t="shared" si="48"/>
        <v>126</v>
      </c>
      <c r="W299" s="4">
        <f t="shared" si="48"/>
        <v>129.5</v>
      </c>
      <c r="X299" s="4">
        <f t="shared" si="48"/>
        <v>128.80000000000001</v>
      </c>
      <c r="Y299" s="4">
        <f t="shared" si="48"/>
        <v>63.2</v>
      </c>
    </row>
    <row r="300" spans="1:25" s="5" customFormat="1" x14ac:dyDescent="0.35">
      <c r="A300" s="7" t="s">
        <v>66</v>
      </c>
      <c r="B300" s="9">
        <f>(B294-B299)/B296</f>
        <v>163.0896830748483</v>
      </c>
      <c r="C300" s="9">
        <f t="shared" ref="C300:Y300" si="49">(C294-C299)/C296</f>
        <v>178.77645844088798</v>
      </c>
      <c r="D300" s="9">
        <f t="shared" si="49"/>
        <v>185.97413230136658</v>
      </c>
      <c r="E300" s="9">
        <f t="shared" si="49"/>
        <v>197.00441407125254</v>
      </c>
      <c r="F300" s="9">
        <f t="shared" si="49"/>
        <v>197.39712263073758</v>
      </c>
      <c r="G300" s="9">
        <f t="shared" si="49"/>
        <v>197.08335215721709</v>
      </c>
      <c r="H300" s="9">
        <f t="shared" si="49"/>
        <v>202.08669518716576</v>
      </c>
      <c r="I300" s="9">
        <f t="shared" si="49"/>
        <v>217.71649883810997</v>
      </c>
      <c r="J300" s="9">
        <f t="shared" si="49"/>
        <v>229.09006903876792</v>
      </c>
      <c r="K300" s="9">
        <f t="shared" si="49"/>
        <v>245.18698936083814</v>
      </c>
      <c r="L300" s="9">
        <f t="shared" si="49"/>
        <v>250.55415655339806</v>
      </c>
      <c r="M300" s="9">
        <f t="shared" si="49"/>
        <v>255.06446018210721</v>
      </c>
      <c r="N300" s="9">
        <f t="shared" si="49"/>
        <v>248.28457556935814</v>
      </c>
      <c r="O300" s="9">
        <f t="shared" si="49"/>
        <v>257.20617754609822</v>
      </c>
      <c r="P300" s="9">
        <f t="shared" si="49"/>
        <v>265.92212135690397</v>
      </c>
      <c r="Q300" s="9">
        <f t="shared" si="49"/>
        <v>278.65587452101062</v>
      </c>
      <c r="R300" s="9">
        <f t="shared" si="49"/>
        <v>289.73362787491379</v>
      </c>
      <c r="S300" s="9">
        <f t="shared" si="49"/>
        <v>306.00207760285599</v>
      </c>
      <c r="T300" s="9">
        <f t="shared" si="49"/>
        <v>335.28597325408623</v>
      </c>
      <c r="U300" s="9">
        <f t="shared" si="49"/>
        <v>348.53130061934252</v>
      </c>
      <c r="V300" s="9">
        <f t="shared" si="49"/>
        <v>364.91885644768854</v>
      </c>
      <c r="W300" s="9">
        <f t="shared" si="49"/>
        <v>387.47128414063684</v>
      </c>
      <c r="X300" s="9">
        <f t="shared" si="49"/>
        <v>413.83422643516951</v>
      </c>
      <c r="Y300" s="9">
        <f t="shared" si="49"/>
        <v>358.34423251589459</v>
      </c>
    </row>
    <row r="301" spans="1:25" s="5" customFormat="1" x14ac:dyDescent="0.35">
      <c r="A301" s="7" t="s">
        <v>68</v>
      </c>
      <c r="B301" s="5">
        <v>719.1</v>
      </c>
      <c r="C301" s="5">
        <v>751.3</v>
      </c>
      <c r="D301" s="5">
        <v>780.7</v>
      </c>
      <c r="E301" s="5">
        <v>820.4</v>
      </c>
      <c r="F301" s="5">
        <v>852.6</v>
      </c>
      <c r="G301" s="5">
        <v>859.1</v>
      </c>
      <c r="H301" s="5">
        <v>867.4</v>
      </c>
      <c r="I301" s="5">
        <v>916.8</v>
      </c>
      <c r="J301" s="5">
        <v>957</v>
      </c>
      <c r="K301" s="5">
        <v>1005.3</v>
      </c>
      <c r="L301" s="5">
        <v>1036.5</v>
      </c>
      <c r="M301" s="5">
        <v>1098.0999999999999</v>
      </c>
      <c r="N301" s="5">
        <v>1072.3</v>
      </c>
      <c r="O301" s="5">
        <v>1094.9000000000001</v>
      </c>
      <c r="P301" s="5">
        <v>1136.0999999999999</v>
      </c>
      <c r="Q301" s="5">
        <v>1170</v>
      </c>
      <c r="R301" s="5">
        <v>1208.8</v>
      </c>
      <c r="S301" s="5">
        <v>1274.3</v>
      </c>
      <c r="T301" s="5">
        <v>1319.5</v>
      </c>
      <c r="U301" s="5">
        <v>1365.5</v>
      </c>
      <c r="V301" s="5">
        <v>1426.6</v>
      </c>
      <c r="W301" s="5">
        <v>1510.3</v>
      </c>
      <c r="X301" s="5">
        <v>1591.1</v>
      </c>
      <c r="Y301" s="5">
        <v>1643.2</v>
      </c>
    </row>
    <row r="302" spans="1:25" s="11" customFormat="1" x14ac:dyDescent="0.35">
      <c r="A302" s="7" t="s">
        <v>67</v>
      </c>
      <c r="B302" s="12">
        <f>B299/(B300+B301)</f>
        <v>3.3326166202178986E-2</v>
      </c>
      <c r="C302" s="12">
        <f t="shared" ref="C302:Y302" si="50">C299/(C300+C301)</f>
        <v>3.5158399831790053E-2</v>
      </c>
      <c r="D302" s="12">
        <f t="shared" si="50"/>
        <v>2.9379083448098444E-2</v>
      </c>
      <c r="E302" s="12">
        <f t="shared" si="50"/>
        <v>2.840561688183911E-2</v>
      </c>
      <c r="F302" s="12">
        <f t="shared" si="50"/>
        <v>2.9142937004753483E-2</v>
      </c>
      <c r="G302" s="12">
        <f t="shared" si="50"/>
        <v>2.31967299521997E-2</v>
      </c>
      <c r="H302" s="12">
        <f t="shared" si="50"/>
        <v>3.7681628187947958E-2</v>
      </c>
      <c r="I302" s="12">
        <f t="shared" si="50"/>
        <v>4.7244795518525513E-2</v>
      </c>
      <c r="J302" s="12">
        <f t="shared" si="50"/>
        <v>5.3621560166626107E-2</v>
      </c>
      <c r="K302" s="12">
        <f t="shared" si="50"/>
        <v>6.7973518095894844E-2</v>
      </c>
      <c r="L302" s="12">
        <f t="shared" si="50"/>
        <v>5.3066920029923637E-2</v>
      </c>
      <c r="M302" s="12">
        <f t="shared" si="50"/>
        <v>5.8233867588715127E-2</v>
      </c>
      <c r="N302" s="12">
        <f t="shared" si="50"/>
        <v>5.3082552452028323E-2</v>
      </c>
      <c r="O302" s="12">
        <f t="shared" si="50"/>
        <v>7.1592010751463125E-2</v>
      </c>
      <c r="P302" s="12">
        <f t="shared" si="50"/>
        <v>6.9756388654800466E-2</v>
      </c>
      <c r="Q302" s="12">
        <f t="shared" si="50"/>
        <v>6.902950642647579E-2</v>
      </c>
      <c r="R302" s="12">
        <f t="shared" si="50"/>
        <v>6.966810624600446E-2</v>
      </c>
      <c r="S302" s="12">
        <f t="shared" si="50"/>
        <v>7.270761813734411E-2</v>
      </c>
      <c r="T302" s="12">
        <f t="shared" si="50"/>
        <v>7.7230531359100879E-2</v>
      </c>
      <c r="U302" s="12">
        <f t="shared" si="50"/>
        <v>7.345256761326803E-2</v>
      </c>
      <c r="V302" s="12">
        <f t="shared" si="50"/>
        <v>7.0331383644958667E-2</v>
      </c>
      <c r="W302" s="12">
        <f t="shared" si="50"/>
        <v>6.8237938408179238E-2</v>
      </c>
      <c r="X302" s="12">
        <f t="shared" si="50"/>
        <v>6.4241508924215485E-2</v>
      </c>
      <c r="Y302" s="12">
        <f t="shared" si="50"/>
        <v>3.1575619950481471E-2</v>
      </c>
    </row>
    <row r="303" spans="1:25" x14ac:dyDescent="0.35">
      <c r="A303" s="7" t="s">
        <v>69</v>
      </c>
      <c r="B303" s="2"/>
      <c r="C303" s="14">
        <v>12.599</v>
      </c>
      <c r="D303" s="14">
        <v>7.6669999999999998</v>
      </c>
      <c r="E303" s="14">
        <v>9.7669999999999995</v>
      </c>
      <c r="F303" s="14">
        <v>-0.96799999999999997</v>
      </c>
      <c r="G303" s="14">
        <v>-6.2060000000000004</v>
      </c>
      <c r="H303" s="14">
        <v>4.4169999999999998</v>
      </c>
      <c r="I303" s="14">
        <v>12.363</v>
      </c>
      <c r="J303" s="14">
        <v>28.933</v>
      </c>
      <c r="K303" s="14">
        <v>40.771000000000001</v>
      </c>
      <c r="L303" s="14">
        <v>24.254999999999999</v>
      </c>
      <c r="M303" s="14">
        <v>27.492999999999999</v>
      </c>
      <c r="N303" s="14">
        <v>22.626999999999999</v>
      </c>
      <c r="O303" s="14">
        <v>45.011000000000003</v>
      </c>
      <c r="P303" s="14">
        <v>31.068000000000001</v>
      </c>
      <c r="Q303" s="14">
        <v>54.326000000000001</v>
      </c>
      <c r="R303" s="14">
        <v>45.174999999999997</v>
      </c>
      <c r="S303" s="14">
        <v>54.68</v>
      </c>
      <c r="T303" s="14">
        <v>59.753</v>
      </c>
      <c r="U303" s="14">
        <v>64.887</v>
      </c>
      <c r="V303" s="14">
        <v>60.295000000000002</v>
      </c>
      <c r="W303" s="14">
        <v>48.515000000000001</v>
      </c>
      <c r="X303" s="14">
        <v>37.518000000000001</v>
      </c>
      <c r="Y303" s="14">
        <v>18.783999999999999</v>
      </c>
    </row>
    <row r="304" spans="1:25" s="18" customFormat="1" x14ac:dyDescent="0.35">
      <c r="A304" s="7" t="s">
        <v>72</v>
      </c>
      <c r="B304" s="25"/>
      <c r="C304" s="17">
        <f>C303/(C300+C301)</f>
        <v>1.3546198149257579E-2</v>
      </c>
      <c r="D304" s="17">
        <f t="shared" ref="D304:Y304" si="51">D303/(D300+D301)</f>
        <v>7.9313180562172788E-3</v>
      </c>
      <c r="E304" s="17">
        <f t="shared" si="51"/>
        <v>9.5999190340803654E-3</v>
      </c>
      <c r="F304" s="17">
        <f t="shared" si="51"/>
        <v>-9.2190728825494673E-4</v>
      </c>
      <c r="G304" s="17">
        <f t="shared" si="51"/>
        <v>-5.8758737176878096E-3</v>
      </c>
      <c r="H304" s="17">
        <f t="shared" si="51"/>
        <v>4.1300186527584637E-3</v>
      </c>
      <c r="I304" s="17">
        <f t="shared" si="51"/>
        <v>1.0897153115588264E-2</v>
      </c>
      <c r="J304" s="17">
        <f t="shared" si="51"/>
        <v>2.4393594344355233E-2</v>
      </c>
      <c r="K304" s="17">
        <f t="shared" si="51"/>
        <v>3.2604097721032108E-2</v>
      </c>
      <c r="L304" s="17">
        <f t="shared" si="51"/>
        <v>1.884536083932354E-2</v>
      </c>
      <c r="M304" s="17">
        <f t="shared" si="51"/>
        <v>2.0317559918991684E-2</v>
      </c>
      <c r="N304" s="17">
        <f t="shared" si="51"/>
        <v>1.7134078663795217E-2</v>
      </c>
      <c r="O304" s="17">
        <f t="shared" si="51"/>
        <v>3.3289545412542434E-2</v>
      </c>
      <c r="P304" s="17">
        <f t="shared" si="51"/>
        <v>2.215942211377649E-2</v>
      </c>
      <c r="Q304" s="17">
        <f t="shared" si="51"/>
        <v>3.7500969661247233E-2</v>
      </c>
      <c r="R304" s="17">
        <f t="shared" si="51"/>
        <v>3.0146136969954516E-2</v>
      </c>
      <c r="S304" s="17">
        <f t="shared" si="51"/>
        <v>3.4600979632288739E-2</v>
      </c>
      <c r="T304" s="17">
        <f t="shared" si="51"/>
        <v>3.6109201410800908E-2</v>
      </c>
      <c r="U304" s="17">
        <f t="shared" si="51"/>
        <v>3.7856368186831794E-2</v>
      </c>
      <c r="V304" s="17">
        <f t="shared" si="51"/>
        <v>3.3655799816450657E-2</v>
      </c>
      <c r="W304" s="17">
        <f t="shared" si="51"/>
        <v>2.5564197543419428E-2</v>
      </c>
      <c r="X304" s="17">
        <f t="shared" si="51"/>
        <v>1.8712833321573887E-2</v>
      </c>
      <c r="Y304" s="17">
        <f t="shared" si="51"/>
        <v>9.3847538789532253E-3</v>
      </c>
    </row>
    <row r="305" spans="1:25" x14ac:dyDescent="0.35">
      <c r="A305" s="1" t="s">
        <v>12</v>
      </c>
      <c r="B305" s="2">
        <v>166.9</v>
      </c>
      <c r="C305" s="2">
        <v>180.7</v>
      </c>
      <c r="D305" s="2">
        <v>191.7</v>
      </c>
      <c r="E305" s="2">
        <v>204.3</v>
      </c>
      <c r="F305" s="2">
        <v>208</v>
      </c>
      <c r="G305" s="2">
        <v>206.3</v>
      </c>
      <c r="H305" s="2">
        <v>209.7</v>
      </c>
      <c r="I305" s="2">
        <v>222</v>
      </c>
      <c r="J305" s="2">
        <v>231.6</v>
      </c>
      <c r="K305" s="2">
        <v>241</v>
      </c>
      <c r="L305" s="2">
        <v>255.9</v>
      </c>
      <c r="M305" s="2">
        <v>255.6</v>
      </c>
      <c r="N305" s="2">
        <v>241.1</v>
      </c>
      <c r="O305" s="2">
        <v>245.5</v>
      </c>
      <c r="P305" s="2">
        <v>259.89999999999998</v>
      </c>
      <c r="Q305" s="2">
        <v>274.8</v>
      </c>
      <c r="R305" s="2">
        <v>283.39999999999998</v>
      </c>
      <c r="S305" s="2">
        <v>296.8</v>
      </c>
      <c r="T305" s="2">
        <v>320</v>
      </c>
      <c r="U305" s="2">
        <v>332.5</v>
      </c>
      <c r="V305" s="2">
        <v>352.5</v>
      </c>
      <c r="W305" s="2">
        <v>379.8</v>
      </c>
      <c r="X305" s="2">
        <v>409.4</v>
      </c>
      <c r="Y305" s="2">
        <v>411.4</v>
      </c>
    </row>
    <row r="306" spans="1:25" x14ac:dyDescent="0.35">
      <c r="A306" s="1" t="s">
        <v>13</v>
      </c>
      <c r="B306" s="2">
        <v>15</v>
      </c>
      <c r="C306" s="2">
        <v>17.8</v>
      </c>
      <c r="D306" s="2">
        <v>18.8</v>
      </c>
      <c r="E306" s="2">
        <v>20.5</v>
      </c>
      <c r="F306" s="2">
        <v>13.6</v>
      </c>
      <c r="G306" s="2">
        <v>19.399999999999999</v>
      </c>
      <c r="H306" s="2">
        <v>17.600000000000001</v>
      </c>
      <c r="I306" s="2">
        <v>21.8</v>
      </c>
      <c r="J306" s="2">
        <v>23.2</v>
      </c>
      <c r="K306" s="2">
        <v>23.1</v>
      </c>
      <c r="L306" s="2">
        <v>25.6</v>
      </c>
      <c r="M306" s="2">
        <v>26</v>
      </c>
      <c r="N306" s="2">
        <v>26.4</v>
      </c>
      <c r="O306" s="2">
        <v>25.3</v>
      </c>
      <c r="P306" s="2">
        <v>27.3</v>
      </c>
      <c r="Q306" s="2">
        <v>28.2</v>
      </c>
      <c r="R306" s="2">
        <v>31.4</v>
      </c>
      <c r="S306" s="2">
        <v>33.1</v>
      </c>
      <c r="T306" s="2">
        <v>34.9</v>
      </c>
      <c r="U306" s="2">
        <v>36.5</v>
      </c>
      <c r="V306" s="2">
        <v>39.299999999999997</v>
      </c>
      <c r="W306" s="2">
        <v>41.9</v>
      </c>
      <c r="X306" s="2">
        <v>44.3</v>
      </c>
      <c r="Y306" s="2">
        <v>-9.9</v>
      </c>
    </row>
    <row r="307" spans="1:25" x14ac:dyDescent="0.35">
      <c r="A307" s="1" t="s">
        <v>14</v>
      </c>
      <c r="B307" s="2">
        <v>75.3</v>
      </c>
      <c r="C307" s="2">
        <v>81.5</v>
      </c>
      <c r="D307" s="2">
        <v>79.7</v>
      </c>
      <c r="E307" s="2">
        <v>83</v>
      </c>
      <c r="F307" s="2">
        <v>86.5</v>
      </c>
      <c r="G307" s="2">
        <v>80</v>
      </c>
      <c r="H307" s="2">
        <v>94.2</v>
      </c>
      <c r="I307" s="2">
        <v>108.1</v>
      </c>
      <c r="J307" s="2">
        <v>120.9</v>
      </c>
      <c r="K307" s="2">
        <v>146.1</v>
      </c>
      <c r="L307" s="2">
        <v>132.5</v>
      </c>
      <c r="M307" s="2">
        <v>145.4</v>
      </c>
      <c r="N307" s="2">
        <v>136.9</v>
      </c>
      <c r="O307" s="2">
        <v>162.69999999999999</v>
      </c>
      <c r="P307" s="2">
        <v>165.3</v>
      </c>
      <c r="Q307" s="2">
        <v>170.3</v>
      </c>
      <c r="R307" s="2">
        <v>177.4</v>
      </c>
      <c r="S307" s="2">
        <v>192.6</v>
      </c>
      <c r="T307" s="2">
        <v>211.2</v>
      </c>
      <c r="U307" s="2">
        <v>213.4</v>
      </c>
      <c r="V307" s="2">
        <v>217.6</v>
      </c>
      <c r="W307" s="2">
        <v>226.4</v>
      </c>
      <c r="X307" s="2">
        <v>232</v>
      </c>
      <c r="Y307" s="2">
        <v>170.5</v>
      </c>
    </row>
    <row r="308" spans="1:25" x14ac:dyDescent="0.35">
      <c r="A308" s="1" t="s">
        <v>15</v>
      </c>
      <c r="B308" s="2">
        <v>242.1</v>
      </c>
      <c r="C308" s="2">
        <v>247.4</v>
      </c>
      <c r="D308" s="2">
        <v>268.39999999999998</v>
      </c>
      <c r="E308" s="2">
        <v>292.39999999999998</v>
      </c>
      <c r="F308" s="2">
        <v>283.89999999999998</v>
      </c>
      <c r="G308" s="2">
        <v>289.8</v>
      </c>
      <c r="H308" s="2">
        <v>306.8</v>
      </c>
      <c r="I308" s="2">
        <v>340.4</v>
      </c>
      <c r="J308" s="2">
        <v>377</v>
      </c>
      <c r="K308" s="2">
        <v>410.5</v>
      </c>
      <c r="L308" s="2">
        <v>452.2</v>
      </c>
      <c r="M308" s="2">
        <v>478.4</v>
      </c>
      <c r="N308" s="2">
        <v>377.4</v>
      </c>
      <c r="O308" s="2">
        <v>425.8</v>
      </c>
      <c r="P308" s="2">
        <v>506.3</v>
      </c>
      <c r="Q308" s="2">
        <v>533.20000000000005</v>
      </c>
      <c r="R308" s="2">
        <v>551.79999999999995</v>
      </c>
      <c r="S308" s="2">
        <v>593.1</v>
      </c>
      <c r="T308" s="2">
        <v>558.20000000000005</v>
      </c>
      <c r="U308" s="2">
        <v>548.4</v>
      </c>
      <c r="V308" s="2">
        <v>599.6</v>
      </c>
      <c r="W308" s="2">
        <v>669.9</v>
      </c>
      <c r="X308" s="2">
        <v>691</v>
      </c>
      <c r="Y308" s="2">
        <v>594.79999999999995</v>
      </c>
    </row>
    <row r="309" spans="1:25" x14ac:dyDescent="0.35">
      <c r="A309" s="1" t="s">
        <v>16</v>
      </c>
      <c r="B309" s="2">
        <v>48.8</v>
      </c>
      <c r="C309" s="2">
        <v>34.299999999999997</v>
      </c>
      <c r="D309" s="2">
        <v>36.4</v>
      </c>
      <c r="E309" s="2">
        <v>51.8</v>
      </c>
      <c r="F309" s="2">
        <v>38.5</v>
      </c>
      <c r="G309" s="2">
        <v>39.5</v>
      </c>
      <c r="H309" s="2">
        <v>47.3</v>
      </c>
      <c r="I309" s="2">
        <v>66.3</v>
      </c>
      <c r="J309" s="2">
        <v>102.4</v>
      </c>
      <c r="K309" s="2">
        <v>110</v>
      </c>
      <c r="L309" s="2">
        <v>127.5</v>
      </c>
      <c r="M309" s="2">
        <v>137.69999999999999</v>
      </c>
      <c r="N309" s="2">
        <v>74</v>
      </c>
      <c r="O309" s="2">
        <v>99.8</v>
      </c>
      <c r="P309" s="2">
        <v>153.1</v>
      </c>
      <c r="Q309" s="2">
        <v>165.9</v>
      </c>
      <c r="R309" s="2">
        <v>176</v>
      </c>
      <c r="S309" s="2">
        <v>175.6</v>
      </c>
      <c r="T309" s="2">
        <v>122</v>
      </c>
      <c r="U309" s="2">
        <v>108</v>
      </c>
      <c r="V309" s="2">
        <v>114.4</v>
      </c>
      <c r="W309" s="2">
        <v>110.6</v>
      </c>
      <c r="X309" s="2">
        <v>105.6</v>
      </c>
      <c r="Y309" s="2">
        <v>51.7</v>
      </c>
    </row>
    <row r="310" spans="1:25" x14ac:dyDescent="0.35">
      <c r="A310" s="1" t="s">
        <v>17</v>
      </c>
      <c r="B310" s="2">
        <v>23.1</v>
      </c>
      <c r="C310" s="2">
        <v>23.3</v>
      </c>
      <c r="D310" s="2">
        <v>28.6</v>
      </c>
      <c r="E310" s="2">
        <v>30.9</v>
      </c>
      <c r="F310" s="2">
        <v>27.8</v>
      </c>
      <c r="G310" s="2">
        <v>31.6</v>
      </c>
      <c r="H310" s="2">
        <v>31.5</v>
      </c>
      <c r="I310" s="2">
        <v>33.9</v>
      </c>
      <c r="J310" s="2">
        <v>31.7</v>
      </c>
      <c r="K310" s="2">
        <v>37.1</v>
      </c>
      <c r="L310" s="2">
        <v>40.1</v>
      </c>
      <c r="M310" s="2">
        <v>43.7</v>
      </c>
      <c r="N310" s="2">
        <v>36.6</v>
      </c>
      <c r="O310" s="2">
        <v>39.9</v>
      </c>
      <c r="P310" s="2">
        <v>47.8</v>
      </c>
      <c r="Q310" s="2">
        <v>52.8</v>
      </c>
      <c r="R310" s="2">
        <v>56.2</v>
      </c>
      <c r="S310" s="2">
        <v>63.9</v>
      </c>
      <c r="T310" s="2">
        <v>58.6</v>
      </c>
      <c r="U310" s="2">
        <v>58.6</v>
      </c>
      <c r="V310" s="2">
        <v>65.599999999999994</v>
      </c>
      <c r="W310" s="2">
        <v>72</v>
      </c>
      <c r="X310" s="2">
        <v>73</v>
      </c>
      <c r="Y310" s="2">
        <v>69.900000000000006</v>
      </c>
    </row>
    <row r="311" spans="1:25" x14ac:dyDescent="0.35">
      <c r="A311" s="1" t="s">
        <v>18</v>
      </c>
      <c r="B311" s="2">
        <v>170.3</v>
      </c>
      <c r="C311" s="2">
        <v>189.7</v>
      </c>
      <c r="D311" s="2">
        <v>203.5</v>
      </c>
      <c r="E311" s="2">
        <v>209.8</v>
      </c>
      <c r="F311" s="2">
        <v>217.6</v>
      </c>
      <c r="G311" s="2">
        <v>218.8</v>
      </c>
      <c r="H311" s="2">
        <v>228</v>
      </c>
      <c r="I311" s="2">
        <v>240.2</v>
      </c>
      <c r="J311" s="2">
        <v>242.9</v>
      </c>
      <c r="K311" s="2">
        <v>263.3</v>
      </c>
      <c r="L311" s="2">
        <v>284.5</v>
      </c>
      <c r="M311" s="2">
        <v>297</v>
      </c>
      <c r="N311" s="2">
        <v>266.89999999999998</v>
      </c>
      <c r="O311" s="2">
        <v>286.10000000000002</v>
      </c>
      <c r="P311" s="2">
        <v>305.39999999999998</v>
      </c>
      <c r="Q311" s="2">
        <v>314.5</v>
      </c>
      <c r="R311" s="2">
        <v>319.5</v>
      </c>
      <c r="S311" s="2">
        <v>353.5</v>
      </c>
      <c r="T311" s="2">
        <v>377.6</v>
      </c>
      <c r="U311" s="2">
        <v>381.9</v>
      </c>
      <c r="V311" s="2">
        <v>419.6</v>
      </c>
      <c r="W311" s="2">
        <v>487.3</v>
      </c>
      <c r="X311" s="2">
        <v>512.5</v>
      </c>
      <c r="Y311" s="2">
        <v>473.2</v>
      </c>
    </row>
    <row r="313" spans="1:25" x14ac:dyDescent="0.35">
      <c r="A313" s="1" t="s">
        <v>59</v>
      </c>
      <c r="B313" s="2">
        <v>730.6</v>
      </c>
      <c r="C313" s="2">
        <v>808.4</v>
      </c>
      <c r="D313" s="2">
        <v>913.3</v>
      </c>
      <c r="E313" s="2">
        <v>1008.5</v>
      </c>
      <c r="F313" s="2">
        <v>1039.2</v>
      </c>
      <c r="G313" s="2">
        <v>1045.0999999999999</v>
      </c>
      <c r="H313" s="2">
        <v>1049</v>
      </c>
      <c r="I313" s="2">
        <v>1084.5999999999999</v>
      </c>
      <c r="J313" s="2">
        <v>1131.8</v>
      </c>
      <c r="K313" s="2">
        <v>1183.9000000000001</v>
      </c>
      <c r="L313" s="2">
        <v>1220.7</v>
      </c>
      <c r="M313" s="2">
        <v>1255</v>
      </c>
      <c r="N313" s="2">
        <v>1219.7</v>
      </c>
      <c r="O313" s="2">
        <v>1268.9000000000001</v>
      </c>
      <c r="P313" s="2">
        <v>1324.7</v>
      </c>
      <c r="Q313" s="2">
        <v>1382.5</v>
      </c>
      <c r="R313" s="2">
        <v>1437.5</v>
      </c>
      <c r="S313" s="2">
        <v>1512.5</v>
      </c>
      <c r="T313" s="2">
        <v>1577.9</v>
      </c>
      <c r="U313" s="2">
        <v>1683.3</v>
      </c>
      <c r="V313" s="2">
        <v>1745.2</v>
      </c>
      <c r="W313" s="2">
        <v>1860.7</v>
      </c>
      <c r="X313" s="2">
        <v>1952.6</v>
      </c>
      <c r="Y313" s="2">
        <v>2007.6</v>
      </c>
    </row>
    <row r="314" spans="1:25" x14ac:dyDescent="0.35">
      <c r="A314" s="1" t="s">
        <v>11</v>
      </c>
      <c r="B314" s="2">
        <v>394.1</v>
      </c>
      <c r="C314" s="2">
        <v>434.6</v>
      </c>
      <c r="D314" s="2">
        <v>485.3</v>
      </c>
      <c r="E314" s="2">
        <v>471.2</v>
      </c>
      <c r="F314" s="2">
        <v>502.3</v>
      </c>
      <c r="G314" s="2">
        <v>550.5</v>
      </c>
      <c r="H314" s="2">
        <v>564.79999999999995</v>
      </c>
      <c r="I314" s="2">
        <v>620.29999999999995</v>
      </c>
      <c r="J314" s="2">
        <v>642</v>
      </c>
      <c r="K314" s="2">
        <v>651.9</v>
      </c>
      <c r="L314" s="2">
        <v>707.5</v>
      </c>
      <c r="M314" s="2">
        <v>743.8</v>
      </c>
      <c r="N314" s="2">
        <v>721.4</v>
      </c>
      <c r="O314" s="2">
        <v>754.9</v>
      </c>
      <c r="P314" s="2">
        <v>763</v>
      </c>
      <c r="Q314" s="2">
        <v>762.7</v>
      </c>
      <c r="R314" s="2">
        <v>831.4</v>
      </c>
      <c r="S314" s="2">
        <v>844.4</v>
      </c>
      <c r="T314" s="2">
        <v>907.8</v>
      </c>
      <c r="U314" s="2">
        <v>970.3</v>
      </c>
      <c r="V314" s="2">
        <v>1004.7</v>
      </c>
      <c r="W314" s="2">
        <v>1064.5999999999999</v>
      </c>
      <c r="X314" s="2">
        <v>1134.5</v>
      </c>
      <c r="Y314" s="2">
        <v>1167.9000000000001</v>
      </c>
    </row>
    <row r="315" spans="1:25" s="5" customFormat="1" x14ac:dyDescent="0.35">
      <c r="A315" s="7" t="s">
        <v>2</v>
      </c>
      <c r="B315" s="4">
        <f>B313/B314+(B313-B314)/B314</f>
        <v>2.7076884039583859</v>
      </c>
      <c r="C315" s="4">
        <f t="shared" ref="C315:Y315" si="52">C313/C314+(C313-C314)/C314</f>
        <v>2.7202024850437181</v>
      </c>
      <c r="D315" s="4">
        <f t="shared" si="52"/>
        <v>2.7638574077889961</v>
      </c>
      <c r="E315" s="4">
        <f t="shared" si="52"/>
        <v>3.2805602716468591</v>
      </c>
      <c r="F315" s="4">
        <f t="shared" si="52"/>
        <v>3.137766275134382</v>
      </c>
      <c r="G315" s="4">
        <f t="shared" si="52"/>
        <v>2.796911898274296</v>
      </c>
      <c r="H315" s="4">
        <f t="shared" si="52"/>
        <v>2.714589235127479</v>
      </c>
      <c r="I315" s="4">
        <f t="shared" si="52"/>
        <v>2.4970175721425116</v>
      </c>
      <c r="J315" s="4">
        <f t="shared" si="52"/>
        <v>2.5258566978193144</v>
      </c>
      <c r="K315" s="4">
        <f t="shared" si="52"/>
        <v>2.6321521705783097</v>
      </c>
      <c r="L315" s="4">
        <f t="shared" si="52"/>
        <v>2.450742049469965</v>
      </c>
      <c r="M315" s="4">
        <f t="shared" si="52"/>
        <v>2.374563054584566</v>
      </c>
      <c r="N315" s="4">
        <f t="shared" si="52"/>
        <v>2.3814804546714723</v>
      </c>
      <c r="O315" s="4">
        <f t="shared" si="52"/>
        <v>2.3617697708305738</v>
      </c>
      <c r="P315" s="4">
        <f t="shared" si="52"/>
        <v>2.4723460026212321</v>
      </c>
      <c r="Q315" s="4">
        <f t="shared" si="52"/>
        <v>2.6252786154451289</v>
      </c>
      <c r="R315" s="4">
        <f t="shared" si="52"/>
        <v>2.4580226124609093</v>
      </c>
      <c r="S315" s="4">
        <f t="shared" si="52"/>
        <v>2.5824253908100427</v>
      </c>
      <c r="T315" s="4">
        <f t="shared" si="52"/>
        <v>2.4763163692443273</v>
      </c>
      <c r="U315" s="4">
        <f t="shared" si="52"/>
        <v>2.4696485623003195</v>
      </c>
      <c r="V315" s="4">
        <f t="shared" si="52"/>
        <v>2.4740718622474369</v>
      </c>
      <c r="W315" s="4">
        <f t="shared" si="52"/>
        <v>2.4955851963178661</v>
      </c>
      <c r="X315" s="4">
        <f t="shared" si="52"/>
        <v>2.4422212428382544</v>
      </c>
      <c r="Y315" s="4">
        <f t="shared" si="52"/>
        <v>2.4379655792447981</v>
      </c>
    </row>
    <row r="316" spans="1:25" s="5" customFormat="1" x14ac:dyDescent="0.35">
      <c r="A316" s="7" t="s">
        <v>63</v>
      </c>
      <c r="B316" s="5">
        <v>95</v>
      </c>
      <c r="C316" s="5">
        <v>100.4</v>
      </c>
      <c r="D316" s="5">
        <v>110.4</v>
      </c>
      <c r="E316" s="5">
        <v>126.4</v>
      </c>
      <c r="F316" s="5">
        <v>138.9</v>
      </c>
      <c r="G316" s="5">
        <v>143.69999999999999</v>
      </c>
      <c r="H316" s="5">
        <v>143.80000000000001</v>
      </c>
      <c r="I316" s="5">
        <v>147.19999999999999</v>
      </c>
      <c r="J316" s="5">
        <v>152.9</v>
      </c>
      <c r="K316" s="5">
        <v>161.1</v>
      </c>
      <c r="L316" s="5">
        <v>169.8</v>
      </c>
      <c r="M316" s="5">
        <v>176.2</v>
      </c>
      <c r="N316" s="5">
        <v>178.8</v>
      </c>
      <c r="O316" s="5">
        <v>185.1</v>
      </c>
      <c r="P316" s="5">
        <v>197.5</v>
      </c>
      <c r="Q316" s="5">
        <v>206.5</v>
      </c>
      <c r="R316" s="5">
        <v>216.8</v>
      </c>
      <c r="S316" s="5">
        <v>230.3</v>
      </c>
      <c r="T316" s="5">
        <v>242.3</v>
      </c>
      <c r="U316" s="5">
        <v>254</v>
      </c>
      <c r="V316" s="5">
        <v>274.60000000000002</v>
      </c>
      <c r="W316" s="5">
        <v>298.7</v>
      </c>
      <c r="X316" s="5">
        <v>318.2</v>
      </c>
      <c r="Y316" s="5">
        <v>333.8</v>
      </c>
    </row>
    <row r="317" spans="1:25" s="5" customFormat="1" x14ac:dyDescent="0.35">
      <c r="A317" s="7" t="s">
        <v>64</v>
      </c>
      <c r="B317" s="4">
        <f>B313-B316</f>
        <v>635.6</v>
      </c>
      <c r="C317" s="4">
        <f t="shared" ref="C317:Y317" si="53">C313-C316</f>
        <v>708</v>
      </c>
      <c r="D317" s="4">
        <f t="shared" si="53"/>
        <v>802.9</v>
      </c>
      <c r="E317" s="4">
        <f t="shared" si="53"/>
        <v>882.1</v>
      </c>
      <c r="F317" s="4">
        <f t="shared" si="53"/>
        <v>900.30000000000007</v>
      </c>
      <c r="G317" s="4">
        <f t="shared" si="53"/>
        <v>901.39999999999986</v>
      </c>
      <c r="H317" s="4">
        <f t="shared" si="53"/>
        <v>905.2</v>
      </c>
      <c r="I317" s="4">
        <f t="shared" si="53"/>
        <v>937.39999999999986</v>
      </c>
      <c r="J317" s="4">
        <f t="shared" si="53"/>
        <v>978.9</v>
      </c>
      <c r="K317" s="4">
        <f t="shared" si="53"/>
        <v>1022.8000000000001</v>
      </c>
      <c r="L317" s="4">
        <f t="shared" si="53"/>
        <v>1050.9000000000001</v>
      </c>
      <c r="M317" s="4">
        <f t="shared" si="53"/>
        <v>1078.8</v>
      </c>
      <c r="N317" s="4">
        <f t="shared" si="53"/>
        <v>1040.9000000000001</v>
      </c>
      <c r="O317" s="4">
        <f t="shared" si="53"/>
        <v>1083.8000000000002</v>
      </c>
      <c r="P317" s="4">
        <f t="shared" si="53"/>
        <v>1127.2</v>
      </c>
      <c r="Q317" s="4">
        <f t="shared" si="53"/>
        <v>1176</v>
      </c>
      <c r="R317" s="4">
        <f t="shared" si="53"/>
        <v>1220.7</v>
      </c>
      <c r="S317" s="4">
        <f t="shared" si="53"/>
        <v>1282.2</v>
      </c>
      <c r="T317" s="4">
        <f t="shared" si="53"/>
        <v>1335.6000000000001</v>
      </c>
      <c r="U317" s="4">
        <f t="shared" si="53"/>
        <v>1429.3</v>
      </c>
      <c r="V317" s="4">
        <f t="shared" si="53"/>
        <v>1470.6</v>
      </c>
      <c r="W317" s="4">
        <f t="shared" si="53"/>
        <v>1562</v>
      </c>
      <c r="X317" s="4">
        <f t="shared" si="53"/>
        <v>1634.3999999999999</v>
      </c>
      <c r="Y317" s="4">
        <f t="shared" si="53"/>
        <v>1673.8</v>
      </c>
    </row>
    <row r="318" spans="1:25" s="5" customFormat="1" x14ac:dyDescent="0.35">
      <c r="A318" s="7" t="s">
        <v>65</v>
      </c>
      <c r="B318" s="4">
        <f>B326-B316</f>
        <v>99.1</v>
      </c>
      <c r="C318" s="4">
        <f t="shared" ref="C318:Y318" si="54">C326-C316</f>
        <v>111.69999999999999</v>
      </c>
      <c r="D318" s="4">
        <f t="shared" si="54"/>
        <v>119.1</v>
      </c>
      <c r="E318" s="4">
        <f t="shared" si="54"/>
        <v>59.900000000000006</v>
      </c>
      <c r="F318" s="4">
        <f t="shared" si="54"/>
        <v>72.799999999999983</v>
      </c>
      <c r="G318" s="4">
        <f t="shared" si="54"/>
        <v>134.30000000000001</v>
      </c>
      <c r="H318" s="4">
        <f t="shared" si="54"/>
        <v>145.69999999999999</v>
      </c>
      <c r="I318" s="4">
        <f t="shared" si="54"/>
        <v>188.60000000000002</v>
      </c>
      <c r="J318" s="4">
        <f t="shared" si="54"/>
        <v>199.20000000000002</v>
      </c>
      <c r="K318" s="4">
        <f t="shared" si="54"/>
        <v>193.50000000000003</v>
      </c>
      <c r="L318" s="4">
        <f t="shared" si="54"/>
        <v>229.2</v>
      </c>
      <c r="M318" s="4">
        <f t="shared" si="54"/>
        <v>265.2</v>
      </c>
      <c r="N318" s="4">
        <f t="shared" si="54"/>
        <v>247.2</v>
      </c>
      <c r="O318" s="4">
        <f t="shared" si="54"/>
        <v>276.89999999999998</v>
      </c>
      <c r="P318" s="4">
        <f t="shared" si="54"/>
        <v>260.3</v>
      </c>
      <c r="Q318" s="4">
        <f t="shared" si="54"/>
        <v>239.39999999999998</v>
      </c>
      <c r="R318" s="4">
        <f t="shared" si="54"/>
        <v>281.3</v>
      </c>
      <c r="S318" s="4">
        <f t="shared" si="54"/>
        <v>260.8</v>
      </c>
      <c r="T318" s="4">
        <f t="shared" si="54"/>
        <v>291.7</v>
      </c>
      <c r="U318" s="4">
        <f t="shared" si="54"/>
        <v>331.1</v>
      </c>
      <c r="V318" s="4">
        <f t="shared" si="54"/>
        <v>322.10000000000002</v>
      </c>
      <c r="W318" s="4">
        <f t="shared" si="54"/>
        <v>325.59999999999997</v>
      </c>
      <c r="X318" s="4">
        <f t="shared" si="54"/>
        <v>352.2</v>
      </c>
      <c r="Y318" s="4">
        <f t="shared" si="54"/>
        <v>357.40000000000003</v>
      </c>
    </row>
    <row r="319" spans="1:25" s="5" customFormat="1" x14ac:dyDescent="0.35">
      <c r="A319" s="7" t="s">
        <v>66</v>
      </c>
      <c r="B319" s="9">
        <f>(B313-B318)/B315</f>
        <v>233.22476806297445</v>
      </c>
      <c r="C319" s="9">
        <f t="shared" ref="C319:Y319" si="55">(C313-C318)/C315</f>
        <v>256.12063948570466</v>
      </c>
      <c r="D319" s="9">
        <f t="shared" si="55"/>
        <v>287.35201670021621</v>
      </c>
      <c r="E319" s="9">
        <f t="shared" si="55"/>
        <v>289.15792469918489</v>
      </c>
      <c r="F319" s="9">
        <f t="shared" si="55"/>
        <v>307.98979760167504</v>
      </c>
      <c r="G319" s="9">
        <f t="shared" si="55"/>
        <v>325.64486588296421</v>
      </c>
      <c r="H319" s="9">
        <f t="shared" si="55"/>
        <v>332.75752674145576</v>
      </c>
      <c r="I319" s="9">
        <f t="shared" si="55"/>
        <v>358.82807153463744</v>
      </c>
      <c r="J319" s="9">
        <f t="shared" si="55"/>
        <v>369.22126295017267</v>
      </c>
      <c r="K319" s="9">
        <f t="shared" si="55"/>
        <v>376.27003904656448</v>
      </c>
      <c r="L319" s="9">
        <f t="shared" si="55"/>
        <v>404.57134206124914</v>
      </c>
      <c r="M319" s="9">
        <f t="shared" si="55"/>
        <v>416.83458271996369</v>
      </c>
      <c r="N319" s="9">
        <f t="shared" si="55"/>
        <v>408.35942956926658</v>
      </c>
      <c r="O319" s="9">
        <f t="shared" si="55"/>
        <v>420.02400583319314</v>
      </c>
      <c r="P319" s="9">
        <f t="shared" si="55"/>
        <v>430.5222646310433</v>
      </c>
      <c r="Q319" s="9">
        <f t="shared" si="55"/>
        <v>435.42045148079711</v>
      </c>
      <c r="R319" s="9">
        <f t="shared" si="55"/>
        <v>470.37809747504406</v>
      </c>
      <c r="S319" s="9">
        <f t="shared" si="55"/>
        <v>484.69938549023203</v>
      </c>
      <c r="T319" s="9">
        <f t="shared" si="55"/>
        <v>519.40051601423477</v>
      </c>
      <c r="U319" s="9">
        <f t="shared" si="55"/>
        <v>547.52729624838287</v>
      </c>
      <c r="V319" s="9">
        <f t="shared" si="55"/>
        <v>575.20560405519575</v>
      </c>
      <c r="W319" s="9">
        <f t="shared" si="55"/>
        <v>615.12626467931341</v>
      </c>
      <c r="X319" s="9">
        <f t="shared" si="55"/>
        <v>655.30508535749095</v>
      </c>
      <c r="Y319" s="9">
        <f t="shared" si="55"/>
        <v>676.87584026972922</v>
      </c>
    </row>
    <row r="320" spans="1:25" s="5" customFormat="1" x14ac:dyDescent="0.35">
      <c r="A320" s="7" t="s">
        <v>68</v>
      </c>
      <c r="B320" s="5">
        <v>955.1</v>
      </c>
      <c r="C320" s="5">
        <v>998.3</v>
      </c>
      <c r="D320" s="5">
        <v>1078.9000000000001</v>
      </c>
      <c r="E320" s="5">
        <v>1195</v>
      </c>
      <c r="F320" s="5">
        <v>1262.4000000000001</v>
      </c>
      <c r="G320" s="5">
        <v>1282.9000000000001</v>
      </c>
      <c r="H320" s="5">
        <v>1296</v>
      </c>
      <c r="I320" s="5">
        <v>1372.3</v>
      </c>
      <c r="J320" s="5">
        <v>1462.5</v>
      </c>
      <c r="K320" s="5">
        <v>1595</v>
      </c>
      <c r="L320" s="5">
        <v>1646.7</v>
      </c>
      <c r="M320" s="5">
        <v>1711.7</v>
      </c>
      <c r="N320" s="5">
        <v>1711.5</v>
      </c>
      <c r="O320" s="5">
        <v>1817.1</v>
      </c>
      <c r="P320" s="5">
        <v>1895.4</v>
      </c>
      <c r="Q320" s="5">
        <v>1933.9</v>
      </c>
      <c r="R320" s="5">
        <v>1991.5</v>
      </c>
      <c r="S320" s="5">
        <v>2056.5</v>
      </c>
      <c r="T320" s="5">
        <v>2109.1</v>
      </c>
      <c r="U320" s="5">
        <v>2192.6999999999998</v>
      </c>
      <c r="V320" s="5">
        <v>2304.1999999999998</v>
      </c>
      <c r="W320" s="5">
        <v>2462</v>
      </c>
      <c r="X320" s="5">
        <v>2577</v>
      </c>
      <c r="Y320" s="5">
        <v>2687</v>
      </c>
    </row>
    <row r="321" spans="1:25" s="11" customFormat="1" x14ac:dyDescent="0.35">
      <c r="A321" s="7" t="s">
        <v>67</v>
      </c>
      <c r="B321" s="12">
        <f>B318/(B319+B320)</f>
        <v>8.339471048940407E-2</v>
      </c>
      <c r="C321" s="12">
        <f t="shared" ref="C321:Y321" si="56">C318/(C319+C320)</f>
        <v>8.9045091003760485E-2</v>
      </c>
      <c r="D321" s="12">
        <f t="shared" si="56"/>
        <v>8.7172789898346384E-2</v>
      </c>
      <c r="E321" s="12">
        <f t="shared" si="56"/>
        <v>4.035958640462118E-2</v>
      </c>
      <c r="F321" s="12">
        <f t="shared" si="56"/>
        <v>4.6357917066948175E-2</v>
      </c>
      <c r="G321" s="12">
        <f t="shared" si="56"/>
        <v>8.3491609620897883E-2</v>
      </c>
      <c r="H321" s="12">
        <f t="shared" si="56"/>
        <v>8.9454690221135641E-2</v>
      </c>
      <c r="I321" s="12">
        <f t="shared" si="56"/>
        <v>0.10894630102832713</v>
      </c>
      <c r="J321" s="12">
        <f t="shared" si="56"/>
        <v>0.10875017068872599</v>
      </c>
      <c r="K321" s="12">
        <f t="shared" si="56"/>
        <v>9.8160067452549182E-2</v>
      </c>
      <c r="L321" s="12">
        <f t="shared" si="56"/>
        <v>0.11173558334300382</v>
      </c>
      <c r="M321" s="12">
        <f t="shared" si="56"/>
        <v>0.12459276074392563</v>
      </c>
      <c r="N321" s="12">
        <f t="shared" si="56"/>
        <v>0.11661150572150365</v>
      </c>
      <c r="O321" s="12">
        <f t="shared" si="56"/>
        <v>0.12377498935150512</v>
      </c>
      <c r="P321" s="12">
        <f t="shared" si="56"/>
        <v>0.11191259654642451</v>
      </c>
      <c r="Q321" s="12">
        <f t="shared" si="56"/>
        <v>0.1010416298269733</v>
      </c>
      <c r="R321" s="12">
        <f t="shared" si="56"/>
        <v>0.11426235941109654</v>
      </c>
      <c r="S321" s="12">
        <f t="shared" si="56"/>
        <v>0.10262870418162333</v>
      </c>
      <c r="T321" s="12">
        <f t="shared" si="56"/>
        <v>0.1109758199486008</v>
      </c>
      <c r="U321" s="12">
        <f t="shared" si="56"/>
        <v>0.1208293926760403</v>
      </c>
      <c r="V321" s="12">
        <f t="shared" si="56"/>
        <v>0.11186336497587288</v>
      </c>
      <c r="W321" s="12">
        <f t="shared" si="56"/>
        <v>0.10581301252970611</v>
      </c>
      <c r="X321" s="12">
        <f t="shared" si="56"/>
        <v>0.10896248673910275</v>
      </c>
      <c r="Y321" s="12">
        <f t="shared" si="56"/>
        <v>0.1062464897549079</v>
      </c>
    </row>
    <row r="322" spans="1:25" s="5" customFormat="1" x14ac:dyDescent="0.35">
      <c r="A322" s="7" t="s">
        <v>69</v>
      </c>
      <c r="B322" s="4"/>
      <c r="C322" s="19">
        <v>32.917000000000002</v>
      </c>
      <c r="D322" s="19">
        <v>20.428000000000001</v>
      </c>
      <c r="E322" s="19">
        <v>-12.058999999999999</v>
      </c>
      <c r="F322" s="19">
        <v>-26.638000000000002</v>
      </c>
      <c r="G322" s="19">
        <v>4.1589999999999998</v>
      </c>
      <c r="H322" s="19">
        <v>27.544</v>
      </c>
      <c r="I322" s="19">
        <v>61.255000000000003</v>
      </c>
      <c r="J322" s="19">
        <v>100.77200000000001</v>
      </c>
      <c r="K322" s="19">
        <v>115.503</v>
      </c>
      <c r="L322" s="19">
        <v>120.88200000000001</v>
      </c>
      <c r="M322" s="19">
        <v>99.528000000000006</v>
      </c>
      <c r="N322" s="19">
        <v>87.099000000000004</v>
      </c>
      <c r="O322" s="19">
        <v>102.316</v>
      </c>
      <c r="P322" s="19">
        <v>95.739000000000004</v>
      </c>
      <c r="Q322" s="19">
        <v>112.104</v>
      </c>
      <c r="R322" s="19">
        <v>137.79900000000001</v>
      </c>
      <c r="S322" s="19">
        <v>126.81699999999999</v>
      </c>
      <c r="T322" s="19">
        <v>135.858</v>
      </c>
      <c r="U322" s="19">
        <v>158.667</v>
      </c>
      <c r="V322" s="19">
        <v>139.60400000000001</v>
      </c>
      <c r="W322" s="19">
        <v>140.96</v>
      </c>
      <c r="X322" s="19">
        <v>128.54599999999999</v>
      </c>
      <c r="Y322" s="19">
        <v>136.316</v>
      </c>
    </row>
    <row r="323" spans="1:25" s="18" customFormat="1" x14ac:dyDescent="0.35">
      <c r="A323" s="7" t="s">
        <v>72</v>
      </c>
      <c r="B323" s="25"/>
      <c r="C323" s="17">
        <f>C322/(C320+C319)</f>
        <v>2.6240799109854825E-2</v>
      </c>
      <c r="D323" s="17">
        <f t="shared" ref="D323:Y323" si="57">D322/(D320+D319)</f>
        <v>1.4951853501624016E-2</v>
      </c>
      <c r="E323" s="17">
        <f t="shared" si="57"/>
        <v>-8.1251461177516988E-3</v>
      </c>
      <c r="F323" s="17">
        <f t="shared" si="57"/>
        <v>-1.6962667511392387E-2</v>
      </c>
      <c r="G323" s="17">
        <f t="shared" si="57"/>
        <v>2.5855666747082225E-3</v>
      </c>
      <c r="H323" s="17">
        <f t="shared" si="57"/>
        <v>1.6911050016821964E-2</v>
      </c>
      <c r="I323" s="17">
        <f t="shared" si="57"/>
        <v>3.5384441513733711E-2</v>
      </c>
      <c r="J323" s="17">
        <f t="shared" si="57"/>
        <v>5.5014920685965335E-2</v>
      </c>
      <c r="K323" s="17">
        <f t="shared" si="57"/>
        <v>5.8593190030861941E-2</v>
      </c>
      <c r="L323" s="17">
        <f t="shared" si="57"/>
        <v>5.8930282659986864E-2</v>
      </c>
      <c r="M323" s="17">
        <f t="shared" si="57"/>
        <v>4.6758930208602681E-2</v>
      </c>
      <c r="N323" s="17">
        <f t="shared" si="57"/>
        <v>4.1087158320539025E-2</v>
      </c>
      <c r="O323" s="17">
        <f t="shared" si="57"/>
        <v>4.5735506718990973E-2</v>
      </c>
      <c r="P323" s="17">
        <f t="shared" si="57"/>
        <v>4.1161736768183389E-2</v>
      </c>
      <c r="Q323" s="17">
        <f t="shared" si="57"/>
        <v>4.7314832373112015E-2</v>
      </c>
      <c r="R323" s="17">
        <f t="shared" si="57"/>
        <v>5.5973120741164915E-2</v>
      </c>
      <c r="S323" s="17">
        <f t="shared" si="57"/>
        <v>4.9904387953224404E-2</v>
      </c>
      <c r="T323" s="17">
        <f t="shared" si="57"/>
        <v>5.1686503073627044E-2</v>
      </c>
      <c r="U323" s="17">
        <f t="shared" si="57"/>
        <v>5.790286091129352E-2</v>
      </c>
      <c r="V323" s="17">
        <f t="shared" si="57"/>
        <v>4.8483617522793405E-2</v>
      </c>
      <c r="W323" s="17">
        <f t="shared" si="57"/>
        <v>4.5808974957577936E-2</v>
      </c>
      <c r="X323" s="17">
        <f t="shared" si="57"/>
        <v>3.9769142022614147E-2</v>
      </c>
      <c r="Y323" s="17">
        <f t="shared" si="57"/>
        <v>4.0523493277644165E-2</v>
      </c>
    </row>
    <row r="324" spans="1:25" x14ac:dyDescent="0.35">
      <c r="A324" s="1" t="s">
        <v>12</v>
      </c>
      <c r="B324" s="2">
        <v>169</v>
      </c>
      <c r="C324" s="2">
        <v>189.5</v>
      </c>
      <c r="D324" s="2">
        <v>219.6</v>
      </c>
      <c r="E324" s="2">
        <v>246</v>
      </c>
      <c r="F324" s="2">
        <v>247.2</v>
      </c>
      <c r="G324" s="2">
        <v>228.4</v>
      </c>
      <c r="H324" s="2">
        <v>230.5</v>
      </c>
      <c r="I324" s="2">
        <v>238</v>
      </c>
      <c r="J324" s="2">
        <v>241.5</v>
      </c>
      <c r="K324" s="2">
        <v>248.8</v>
      </c>
      <c r="L324" s="2">
        <v>260.5</v>
      </c>
      <c r="M324" s="2">
        <v>257.8</v>
      </c>
      <c r="N324" s="2">
        <v>251.5</v>
      </c>
      <c r="O324" s="2">
        <v>248.6</v>
      </c>
      <c r="P324" s="2">
        <v>260.10000000000002</v>
      </c>
      <c r="Q324" s="2">
        <v>271.60000000000002</v>
      </c>
      <c r="R324" s="2">
        <v>286.5</v>
      </c>
      <c r="S324" s="2">
        <v>304.39999999999998</v>
      </c>
      <c r="T324" s="2">
        <v>318.7</v>
      </c>
      <c r="U324" s="2">
        <v>329</v>
      </c>
      <c r="V324" s="2">
        <v>348.8</v>
      </c>
      <c r="W324" s="2">
        <v>376.8</v>
      </c>
      <c r="X324" s="2">
        <v>400.2</v>
      </c>
      <c r="Y324" s="2">
        <v>426.7</v>
      </c>
    </row>
    <row r="325" spans="1:25" x14ac:dyDescent="0.35">
      <c r="A325" s="1" t="s">
        <v>13</v>
      </c>
      <c r="B325" s="2">
        <v>31</v>
      </c>
      <c r="C325" s="2">
        <v>33</v>
      </c>
      <c r="D325" s="2">
        <v>36.1</v>
      </c>
      <c r="E325" s="2">
        <v>38.9</v>
      </c>
      <c r="F325" s="2">
        <v>43.3</v>
      </c>
      <c r="G325" s="2">
        <v>44.1</v>
      </c>
      <c r="H325" s="2">
        <v>44.8</v>
      </c>
      <c r="I325" s="2">
        <v>46.5</v>
      </c>
      <c r="J325" s="2">
        <v>48.4</v>
      </c>
      <c r="K325" s="2">
        <v>48.6</v>
      </c>
      <c r="L325" s="2">
        <v>48</v>
      </c>
      <c r="M325" s="2">
        <v>44.6</v>
      </c>
      <c r="N325" s="2">
        <v>43.9</v>
      </c>
      <c r="O325" s="2">
        <v>44.3</v>
      </c>
      <c r="P325" s="2">
        <v>45.1</v>
      </c>
      <c r="Q325" s="2">
        <v>45.3</v>
      </c>
      <c r="R325" s="2">
        <v>46.8</v>
      </c>
      <c r="S325" s="2">
        <v>48.9</v>
      </c>
      <c r="T325" s="2">
        <v>55.2</v>
      </c>
      <c r="U325" s="2">
        <v>56.1</v>
      </c>
      <c r="V325" s="2">
        <v>59.2</v>
      </c>
      <c r="W325" s="2">
        <v>63.5</v>
      </c>
      <c r="X325" s="2">
        <v>64</v>
      </c>
      <c r="Y325" s="2">
        <v>50</v>
      </c>
    </row>
    <row r="326" spans="1:25" x14ac:dyDescent="0.35">
      <c r="A326" s="1" t="s">
        <v>14</v>
      </c>
      <c r="B326" s="2">
        <v>194.1</v>
      </c>
      <c r="C326" s="2">
        <v>212.1</v>
      </c>
      <c r="D326" s="2">
        <v>229.5</v>
      </c>
      <c r="E326" s="2">
        <v>186.3</v>
      </c>
      <c r="F326" s="2">
        <v>211.7</v>
      </c>
      <c r="G326" s="2">
        <v>278</v>
      </c>
      <c r="H326" s="2">
        <v>289.5</v>
      </c>
      <c r="I326" s="2">
        <v>335.8</v>
      </c>
      <c r="J326" s="2">
        <v>352.1</v>
      </c>
      <c r="K326" s="2">
        <v>354.6</v>
      </c>
      <c r="L326" s="2">
        <v>399</v>
      </c>
      <c r="M326" s="2">
        <v>441.4</v>
      </c>
      <c r="N326" s="2">
        <v>426</v>
      </c>
      <c r="O326" s="2">
        <v>462</v>
      </c>
      <c r="P326" s="2">
        <v>457.8</v>
      </c>
      <c r="Q326" s="2">
        <v>445.9</v>
      </c>
      <c r="R326" s="2">
        <v>498.1</v>
      </c>
      <c r="S326" s="2">
        <v>491.1</v>
      </c>
      <c r="T326" s="2">
        <v>534</v>
      </c>
      <c r="U326" s="2">
        <v>585.1</v>
      </c>
      <c r="V326" s="2">
        <v>596.70000000000005</v>
      </c>
      <c r="W326" s="2">
        <v>624.29999999999995</v>
      </c>
      <c r="X326" s="2">
        <v>670.4</v>
      </c>
      <c r="Y326" s="2">
        <v>691.2</v>
      </c>
    </row>
    <row r="327" spans="1:25" x14ac:dyDescent="0.35">
      <c r="A327" s="1" t="s">
        <v>15</v>
      </c>
      <c r="B327" s="2">
        <v>336.5</v>
      </c>
      <c r="C327" s="2">
        <v>373.8</v>
      </c>
      <c r="D327" s="2">
        <v>428.1</v>
      </c>
      <c r="E327" s="2">
        <v>537.29999999999995</v>
      </c>
      <c r="F327" s="2">
        <v>537</v>
      </c>
      <c r="G327" s="2">
        <v>494.6</v>
      </c>
      <c r="H327" s="2">
        <v>484.2</v>
      </c>
      <c r="I327" s="2">
        <v>464.3</v>
      </c>
      <c r="J327" s="2">
        <v>489.8</v>
      </c>
      <c r="K327" s="2">
        <v>531.9</v>
      </c>
      <c r="L327" s="2">
        <v>513.20000000000005</v>
      </c>
      <c r="M327" s="2">
        <v>511.1</v>
      </c>
      <c r="N327" s="2">
        <v>498.2</v>
      </c>
      <c r="O327" s="2">
        <v>513.9</v>
      </c>
      <c r="P327" s="2">
        <v>561.70000000000005</v>
      </c>
      <c r="Q327" s="2">
        <v>619.79999999999995</v>
      </c>
      <c r="R327" s="2">
        <v>606.1</v>
      </c>
      <c r="S327" s="2">
        <v>668.1</v>
      </c>
      <c r="T327" s="2">
        <v>670.1</v>
      </c>
      <c r="U327" s="2">
        <v>713</v>
      </c>
      <c r="V327" s="2">
        <v>740.5</v>
      </c>
      <c r="W327" s="2">
        <v>796.1</v>
      </c>
      <c r="X327" s="2">
        <v>818.1</v>
      </c>
      <c r="Y327" s="2">
        <v>839.7</v>
      </c>
    </row>
    <row r="328" spans="1:25" x14ac:dyDescent="0.35">
      <c r="A328" s="1" t="s">
        <v>16</v>
      </c>
      <c r="B328" s="2">
        <v>3.7</v>
      </c>
      <c r="C328" s="2">
        <v>3.9</v>
      </c>
      <c r="D328" s="2">
        <v>7</v>
      </c>
      <c r="E328" s="2">
        <v>11.4</v>
      </c>
      <c r="F328" s="2">
        <v>13.7</v>
      </c>
      <c r="G328" s="2">
        <v>7.3</v>
      </c>
      <c r="H328" s="2">
        <v>5.5</v>
      </c>
      <c r="I328" s="2">
        <v>4</v>
      </c>
      <c r="J328" s="2">
        <v>4.5</v>
      </c>
      <c r="K328" s="2">
        <v>4.3</v>
      </c>
      <c r="L328" s="2">
        <v>4.4000000000000004</v>
      </c>
      <c r="M328" s="2">
        <v>5.5</v>
      </c>
      <c r="N328" s="2">
        <v>4.5999999999999996</v>
      </c>
      <c r="O328" s="2">
        <v>5.4</v>
      </c>
      <c r="P328" s="2">
        <v>6.7</v>
      </c>
      <c r="Q328" s="2">
        <v>7.7</v>
      </c>
      <c r="R328" s="2">
        <v>7.5</v>
      </c>
      <c r="S328" s="2">
        <v>7.4</v>
      </c>
      <c r="T328" s="2">
        <v>7.2</v>
      </c>
      <c r="U328" s="2">
        <v>7.3</v>
      </c>
      <c r="V328" s="2">
        <v>7.7</v>
      </c>
      <c r="W328" s="2">
        <v>7.6</v>
      </c>
      <c r="X328" s="2">
        <v>7.9</v>
      </c>
      <c r="Y328" s="2">
        <v>5.7</v>
      </c>
    </row>
    <row r="329" spans="1:25" x14ac:dyDescent="0.35">
      <c r="A329" s="1" t="s">
        <v>17</v>
      </c>
      <c r="B329" s="2">
        <v>56.5</v>
      </c>
      <c r="C329" s="2">
        <v>61.4</v>
      </c>
      <c r="D329" s="2">
        <v>67.7</v>
      </c>
      <c r="E329" s="2">
        <v>86.7</v>
      </c>
      <c r="F329" s="2">
        <v>81.7</v>
      </c>
      <c r="G329" s="2">
        <v>71</v>
      </c>
      <c r="H329" s="2">
        <v>73.099999999999994</v>
      </c>
      <c r="I329" s="2">
        <v>74.3</v>
      </c>
      <c r="J329" s="2">
        <v>74</v>
      </c>
      <c r="K329" s="2">
        <v>85.4</v>
      </c>
      <c r="L329" s="2">
        <v>86.8</v>
      </c>
      <c r="M329" s="2">
        <v>80.2</v>
      </c>
      <c r="N329" s="2">
        <v>73.2</v>
      </c>
      <c r="O329" s="2">
        <v>81.7</v>
      </c>
      <c r="P329" s="2">
        <v>91.1</v>
      </c>
      <c r="Q329" s="2">
        <v>93.7</v>
      </c>
      <c r="R329" s="2">
        <v>88.8</v>
      </c>
      <c r="S329" s="2">
        <v>101.1</v>
      </c>
      <c r="T329" s="2">
        <v>98.5</v>
      </c>
      <c r="U329" s="2">
        <v>100.1</v>
      </c>
      <c r="V329" s="2">
        <v>108.9</v>
      </c>
      <c r="W329" s="2">
        <v>120.3</v>
      </c>
      <c r="X329" s="2">
        <v>113.5</v>
      </c>
      <c r="Y329" s="2">
        <v>113.5</v>
      </c>
    </row>
    <row r="330" spans="1:25" x14ac:dyDescent="0.35">
      <c r="A330" s="1" t="s">
        <v>18</v>
      </c>
      <c r="B330" s="2">
        <v>276.3</v>
      </c>
      <c r="C330" s="2">
        <v>308.5</v>
      </c>
      <c r="D330" s="2">
        <v>353.4</v>
      </c>
      <c r="E330" s="2">
        <v>439.2</v>
      </c>
      <c r="F330" s="2">
        <v>441.5</v>
      </c>
      <c r="G330" s="2">
        <v>416.2</v>
      </c>
      <c r="H330" s="2">
        <v>405.6</v>
      </c>
      <c r="I330" s="2">
        <v>386</v>
      </c>
      <c r="J330" s="2">
        <v>411.3</v>
      </c>
      <c r="K330" s="2">
        <v>442.2</v>
      </c>
      <c r="L330" s="2">
        <v>422</v>
      </c>
      <c r="M330" s="2">
        <v>425.4</v>
      </c>
      <c r="N330" s="2">
        <v>420.4</v>
      </c>
      <c r="O330" s="2">
        <v>426.8</v>
      </c>
      <c r="P330" s="2">
        <v>464</v>
      </c>
      <c r="Q330" s="2">
        <v>518.4</v>
      </c>
      <c r="R330" s="2">
        <v>509.8</v>
      </c>
      <c r="S330" s="2">
        <v>559.6</v>
      </c>
      <c r="T330" s="2">
        <v>564.4</v>
      </c>
      <c r="U330" s="2">
        <v>605.5</v>
      </c>
      <c r="V330" s="2">
        <v>624</v>
      </c>
      <c r="W330" s="2">
        <v>668.1</v>
      </c>
      <c r="X330" s="2">
        <v>696.6</v>
      </c>
      <c r="Y330" s="2">
        <v>720.5</v>
      </c>
    </row>
    <row r="332" spans="1:25" x14ac:dyDescent="0.35">
      <c r="A332" s="1" t="s">
        <v>60</v>
      </c>
      <c r="B332" s="2">
        <v>123.9</v>
      </c>
      <c r="C332" s="2">
        <v>153.6</v>
      </c>
      <c r="D332" s="2">
        <v>186.2</v>
      </c>
      <c r="E332" s="2">
        <v>210.7</v>
      </c>
      <c r="F332" s="2">
        <v>205.2</v>
      </c>
      <c r="G332" s="2">
        <v>199.7</v>
      </c>
      <c r="H332" s="2">
        <v>197.7</v>
      </c>
      <c r="I332" s="2">
        <v>201.6</v>
      </c>
      <c r="J332" s="2">
        <v>217.8</v>
      </c>
      <c r="K332" s="2">
        <v>230.5</v>
      </c>
      <c r="L332" s="2">
        <v>256.89999999999998</v>
      </c>
      <c r="M332" s="2">
        <v>281.89999999999998</v>
      </c>
      <c r="N332" s="2">
        <v>279.7</v>
      </c>
      <c r="O332" s="2">
        <v>305</v>
      </c>
      <c r="P332" s="2">
        <v>330.9</v>
      </c>
      <c r="Q332" s="2">
        <v>354.2</v>
      </c>
      <c r="R332" s="2">
        <v>358.8</v>
      </c>
      <c r="S332" s="2">
        <v>377.8</v>
      </c>
      <c r="T332" s="2">
        <v>381.7</v>
      </c>
      <c r="U332" s="2">
        <v>407.1</v>
      </c>
      <c r="V332" s="2">
        <v>438.4</v>
      </c>
      <c r="W332" s="2">
        <v>475.1</v>
      </c>
      <c r="X332" s="2">
        <v>490.2</v>
      </c>
      <c r="Y332" s="2">
        <v>485.7</v>
      </c>
    </row>
    <row r="333" spans="1:25" x14ac:dyDescent="0.35">
      <c r="A333" s="1" t="s">
        <v>22</v>
      </c>
      <c r="B333" s="2">
        <v>75.5</v>
      </c>
      <c r="C333" s="2">
        <v>89</v>
      </c>
      <c r="D333" s="2">
        <v>103</v>
      </c>
      <c r="E333" s="2">
        <v>114.1</v>
      </c>
      <c r="F333" s="2">
        <v>118.2</v>
      </c>
      <c r="G333" s="2">
        <v>110.2</v>
      </c>
      <c r="H333" s="2">
        <v>115.8</v>
      </c>
      <c r="I333" s="2">
        <v>122.9</v>
      </c>
      <c r="J333" s="2">
        <v>134.9</v>
      </c>
      <c r="K333" s="2">
        <v>149</v>
      </c>
      <c r="L333" s="2">
        <v>167.1</v>
      </c>
      <c r="M333" s="2">
        <v>181.4</v>
      </c>
      <c r="N333" s="2">
        <v>188.9</v>
      </c>
      <c r="O333" s="2">
        <v>202.9</v>
      </c>
      <c r="P333" s="2">
        <v>224.8</v>
      </c>
      <c r="Q333" s="2">
        <v>252.7</v>
      </c>
      <c r="R333" s="2">
        <v>255.2</v>
      </c>
      <c r="S333" s="2">
        <v>266.10000000000002</v>
      </c>
      <c r="T333" s="2">
        <v>284.89999999999998</v>
      </c>
      <c r="U333" s="2">
        <v>304.89999999999998</v>
      </c>
      <c r="V333" s="2">
        <v>322.8</v>
      </c>
      <c r="W333" s="2">
        <v>353.4</v>
      </c>
      <c r="X333" s="2">
        <v>370.5</v>
      </c>
      <c r="Y333" s="2">
        <v>366.6</v>
      </c>
    </row>
    <row r="334" spans="1:25" x14ac:dyDescent="0.35">
      <c r="A334" s="1" t="s">
        <v>23</v>
      </c>
      <c r="B334" s="2">
        <v>64.099999999999994</v>
      </c>
      <c r="C334" s="2">
        <v>78.400000000000006</v>
      </c>
      <c r="D334" s="2">
        <v>93.5</v>
      </c>
      <c r="E334" s="2">
        <v>114</v>
      </c>
      <c r="F334" s="2">
        <v>112</v>
      </c>
      <c r="G334" s="2">
        <v>99.2</v>
      </c>
      <c r="H334" s="2">
        <v>97.6</v>
      </c>
      <c r="I334" s="2">
        <v>104.3</v>
      </c>
      <c r="J334" s="2">
        <v>114.5</v>
      </c>
      <c r="K334" s="2">
        <v>127.4</v>
      </c>
      <c r="L334" s="2">
        <v>140.6</v>
      </c>
      <c r="M334" s="2">
        <v>149.6</v>
      </c>
      <c r="N334" s="2">
        <v>147.4</v>
      </c>
      <c r="O334" s="2">
        <v>156.5</v>
      </c>
      <c r="P334" s="2">
        <v>172.2</v>
      </c>
      <c r="Q334" s="2">
        <v>192.6</v>
      </c>
      <c r="R334" s="2">
        <v>197.4</v>
      </c>
      <c r="S334" s="2">
        <v>213.7</v>
      </c>
      <c r="T334" s="2">
        <v>234.6</v>
      </c>
      <c r="U334" s="2">
        <v>246.3</v>
      </c>
      <c r="V334" s="2">
        <v>264.8</v>
      </c>
      <c r="W334" s="2">
        <v>285.89999999999998</v>
      </c>
      <c r="X334" s="2">
        <v>308.89999999999998</v>
      </c>
      <c r="Y334" s="2">
        <v>327.3</v>
      </c>
    </row>
    <row r="335" spans="1:25" x14ac:dyDescent="0.35">
      <c r="A335" s="1" t="s">
        <v>24</v>
      </c>
      <c r="B335" s="2">
        <v>1.8</v>
      </c>
      <c r="C335" s="2">
        <v>2.2000000000000002</v>
      </c>
      <c r="D335" s="2">
        <v>2.7</v>
      </c>
      <c r="E335" s="2">
        <v>3.2</v>
      </c>
      <c r="F335" s="2">
        <v>3</v>
      </c>
      <c r="G335" s="2">
        <v>2.7</v>
      </c>
      <c r="H335" s="2">
        <v>2.6</v>
      </c>
      <c r="I335" s="2">
        <v>2.8</v>
      </c>
      <c r="J335" s="2">
        <v>2.9</v>
      </c>
      <c r="K335" s="2">
        <v>3.2</v>
      </c>
      <c r="L335" s="2">
        <v>3.5</v>
      </c>
      <c r="M335" s="2">
        <v>3.7</v>
      </c>
      <c r="N335" s="2">
        <v>3.7</v>
      </c>
      <c r="O335" s="2">
        <v>4</v>
      </c>
      <c r="P335" s="2">
        <v>4.3</v>
      </c>
      <c r="Q335" s="2">
        <v>4.7</v>
      </c>
      <c r="R335" s="2">
        <v>5.0999999999999996</v>
      </c>
      <c r="S335" s="2">
        <v>5.7</v>
      </c>
      <c r="T335" s="2">
        <v>5.9</v>
      </c>
      <c r="U335" s="2">
        <v>6.3</v>
      </c>
      <c r="V335" s="2">
        <v>6.6</v>
      </c>
      <c r="W335" s="2">
        <v>7.2</v>
      </c>
      <c r="X335" s="2">
        <v>7.7</v>
      </c>
      <c r="Y335" s="2">
        <v>-4.3</v>
      </c>
    </row>
    <row r="336" spans="1:25" x14ac:dyDescent="0.35">
      <c r="A336" s="1" t="s">
        <v>25</v>
      </c>
      <c r="B336" s="2">
        <v>9.5</v>
      </c>
      <c r="C336" s="2">
        <v>8.5</v>
      </c>
      <c r="D336" s="2">
        <v>6.8</v>
      </c>
      <c r="E336" s="2">
        <v>-3.1</v>
      </c>
      <c r="F336" s="2">
        <v>3.1</v>
      </c>
      <c r="G336" s="2">
        <v>8.3000000000000007</v>
      </c>
      <c r="H336" s="2">
        <v>15.5</v>
      </c>
      <c r="I336" s="2">
        <v>15.9</v>
      </c>
      <c r="J336" s="2">
        <v>17.5</v>
      </c>
      <c r="K336" s="2">
        <v>18.3</v>
      </c>
      <c r="L336" s="2">
        <v>23</v>
      </c>
      <c r="M336" s="2">
        <v>28</v>
      </c>
      <c r="N336" s="2">
        <v>37.799999999999997</v>
      </c>
      <c r="O336" s="2">
        <v>42.5</v>
      </c>
      <c r="P336" s="2">
        <v>48.3</v>
      </c>
      <c r="Q336" s="2">
        <v>55.5</v>
      </c>
      <c r="R336" s="2">
        <v>52.8</v>
      </c>
      <c r="S336" s="2">
        <v>46.8</v>
      </c>
      <c r="T336" s="2">
        <v>44.3</v>
      </c>
      <c r="U336" s="2">
        <v>52.3</v>
      </c>
      <c r="V336" s="2">
        <v>51.4</v>
      </c>
      <c r="W336" s="2">
        <v>60.4</v>
      </c>
      <c r="X336" s="2">
        <v>53.9</v>
      </c>
      <c r="Y336" s="2">
        <v>43.6</v>
      </c>
    </row>
    <row r="337" spans="1:25" x14ac:dyDescent="0.35">
      <c r="A337" s="1" t="s">
        <v>26</v>
      </c>
      <c r="B337" s="2">
        <v>48.4</v>
      </c>
      <c r="C337" s="2">
        <v>64.599999999999994</v>
      </c>
      <c r="D337" s="2">
        <v>83.2</v>
      </c>
      <c r="E337" s="2">
        <v>96.6</v>
      </c>
      <c r="F337" s="2">
        <v>87.1</v>
      </c>
      <c r="G337" s="2">
        <v>89.5</v>
      </c>
      <c r="H337" s="2">
        <v>82</v>
      </c>
      <c r="I337" s="2">
        <v>78.7</v>
      </c>
      <c r="J337" s="2">
        <v>82.9</v>
      </c>
      <c r="K337" s="2">
        <v>81.5</v>
      </c>
      <c r="L337" s="2">
        <v>89.8</v>
      </c>
      <c r="M337" s="2">
        <v>100.5</v>
      </c>
      <c r="N337" s="2">
        <v>90.8</v>
      </c>
      <c r="O337" s="2">
        <v>102.1</v>
      </c>
      <c r="P337" s="2">
        <v>106.1</v>
      </c>
      <c r="Q337" s="2">
        <v>101.5</v>
      </c>
      <c r="R337" s="2">
        <v>103.6</v>
      </c>
      <c r="S337" s="2">
        <v>111.7</v>
      </c>
      <c r="T337" s="2">
        <v>96.8</v>
      </c>
      <c r="U337" s="2">
        <v>102.3</v>
      </c>
      <c r="V337" s="2">
        <v>115.6</v>
      </c>
      <c r="W337" s="2">
        <v>121.7</v>
      </c>
      <c r="X337" s="2">
        <v>119.7</v>
      </c>
      <c r="Y337" s="2">
        <v>119</v>
      </c>
    </row>
    <row r="338" spans="1:25" x14ac:dyDescent="0.35">
      <c r="A338" s="1" t="s">
        <v>27</v>
      </c>
      <c r="B338" s="2">
        <v>0.7</v>
      </c>
      <c r="C338" s="2">
        <v>0.9</v>
      </c>
      <c r="D338" s="2">
        <v>1.3</v>
      </c>
      <c r="E338" s="2">
        <v>1.6</v>
      </c>
      <c r="F338" s="2">
        <v>1.5</v>
      </c>
      <c r="G338" s="2">
        <v>0.9</v>
      </c>
      <c r="H338" s="2">
        <v>0.8</v>
      </c>
      <c r="I338" s="2">
        <v>0.9</v>
      </c>
      <c r="J338" s="2">
        <v>1</v>
      </c>
      <c r="K338" s="2">
        <v>1.1000000000000001</v>
      </c>
      <c r="L338" s="2">
        <v>1.3</v>
      </c>
      <c r="M338" s="2">
        <v>1.5</v>
      </c>
      <c r="N338" s="2">
        <v>1.3</v>
      </c>
      <c r="O338" s="2">
        <v>1.4</v>
      </c>
      <c r="P338" s="2">
        <v>1.5</v>
      </c>
      <c r="Q338" s="2">
        <v>1.1000000000000001</v>
      </c>
      <c r="R338" s="2">
        <v>1.3</v>
      </c>
      <c r="S338" s="2">
        <v>1.1000000000000001</v>
      </c>
      <c r="T338" s="2">
        <v>0.7</v>
      </c>
      <c r="U338" s="2">
        <v>0.7</v>
      </c>
      <c r="V338" s="2">
        <v>1</v>
      </c>
      <c r="W338" s="2">
        <v>1.3</v>
      </c>
      <c r="X338" s="2">
        <v>1.1000000000000001</v>
      </c>
      <c r="Y338" s="2">
        <v>1.3</v>
      </c>
    </row>
    <row r="339" spans="1:25" x14ac:dyDescent="0.35">
      <c r="A339" s="1" t="s">
        <v>28</v>
      </c>
      <c r="B339" s="2">
        <v>3.6</v>
      </c>
      <c r="C339" s="2">
        <v>5.8</v>
      </c>
      <c r="D339" s="2">
        <v>8.6</v>
      </c>
      <c r="E339" s="2">
        <v>11.3</v>
      </c>
      <c r="F339" s="2">
        <v>9.4</v>
      </c>
      <c r="G339" s="2">
        <v>8.3000000000000007</v>
      </c>
      <c r="H339" s="2">
        <v>6.9</v>
      </c>
      <c r="I339" s="2">
        <v>6.7</v>
      </c>
      <c r="J339" s="2">
        <v>6.2</v>
      </c>
      <c r="K339" s="2">
        <v>5.8</v>
      </c>
      <c r="L339" s="2">
        <v>5.5</v>
      </c>
      <c r="M339" s="2">
        <v>7.5</v>
      </c>
      <c r="N339" s="2">
        <v>6.1</v>
      </c>
      <c r="O339" s="2">
        <v>10.3</v>
      </c>
      <c r="P339" s="2">
        <v>12.4</v>
      </c>
      <c r="Q339" s="2">
        <v>13.2</v>
      </c>
      <c r="R339" s="2">
        <v>13</v>
      </c>
      <c r="S339" s="2">
        <v>13.8</v>
      </c>
      <c r="T339" s="2">
        <v>12.4</v>
      </c>
      <c r="U339" s="2">
        <v>12.7</v>
      </c>
      <c r="V339" s="2">
        <v>13.7</v>
      </c>
      <c r="W339" s="2">
        <v>13.5</v>
      </c>
      <c r="X339" s="2">
        <v>12.9</v>
      </c>
      <c r="Y339" s="2">
        <v>10.6</v>
      </c>
    </row>
    <row r="340" spans="1:25" x14ac:dyDescent="0.35">
      <c r="A340" s="1" t="s">
        <v>29</v>
      </c>
      <c r="B340" s="2">
        <v>44.1</v>
      </c>
      <c r="C340" s="2">
        <v>57.9</v>
      </c>
      <c r="D340" s="2">
        <v>73.2</v>
      </c>
      <c r="E340" s="2">
        <v>83.7</v>
      </c>
      <c r="F340" s="2">
        <v>76.2</v>
      </c>
      <c r="G340" s="2">
        <v>80.3</v>
      </c>
      <c r="H340" s="2">
        <v>74.2</v>
      </c>
      <c r="I340" s="2">
        <v>71.099999999999994</v>
      </c>
      <c r="J340" s="2">
        <v>75.7</v>
      </c>
      <c r="K340" s="2">
        <v>74.599999999999994</v>
      </c>
      <c r="L340" s="2">
        <v>83.1</v>
      </c>
      <c r="M340" s="2">
        <v>91.6</v>
      </c>
      <c r="N340" s="2">
        <v>83.5</v>
      </c>
      <c r="O340" s="2">
        <v>90.4</v>
      </c>
      <c r="P340" s="2">
        <v>92.2</v>
      </c>
      <c r="Q340" s="2">
        <v>87.2</v>
      </c>
      <c r="R340" s="2">
        <v>89.3</v>
      </c>
      <c r="S340" s="2">
        <v>96.8</v>
      </c>
      <c r="T340" s="2">
        <v>83.7</v>
      </c>
      <c r="U340" s="2">
        <v>88.9</v>
      </c>
      <c r="V340" s="2">
        <v>100.9</v>
      </c>
      <c r="W340" s="2">
        <v>106.9</v>
      </c>
      <c r="X340" s="2">
        <v>105.7</v>
      </c>
      <c r="Y340" s="2">
        <v>107.2</v>
      </c>
    </row>
    <row r="342" spans="1:25" x14ac:dyDescent="0.35">
      <c r="A342" s="1" t="s">
        <v>61</v>
      </c>
      <c r="B342" s="2">
        <v>127.4</v>
      </c>
      <c r="C342" s="2">
        <v>133.5</v>
      </c>
      <c r="D342" s="2">
        <v>142.6</v>
      </c>
      <c r="E342" s="2">
        <v>151.5</v>
      </c>
      <c r="F342" s="2">
        <v>160</v>
      </c>
      <c r="G342" s="2">
        <v>167.3</v>
      </c>
      <c r="H342" s="2">
        <v>180.5</v>
      </c>
      <c r="I342" s="2">
        <v>191.9</v>
      </c>
      <c r="J342" s="2">
        <v>202</v>
      </c>
      <c r="K342" s="2">
        <v>222.7</v>
      </c>
      <c r="L342" s="2">
        <v>241.5</v>
      </c>
      <c r="M342" s="2">
        <v>247.5</v>
      </c>
      <c r="N342" s="2">
        <v>244.1</v>
      </c>
      <c r="O342" s="2">
        <v>245.9</v>
      </c>
      <c r="P342" s="2">
        <v>252.1</v>
      </c>
      <c r="Q342" s="2">
        <v>264.5</v>
      </c>
      <c r="R342" s="2">
        <v>274.10000000000002</v>
      </c>
      <c r="S342" s="2">
        <v>288.39999999999998</v>
      </c>
      <c r="T342" s="2">
        <v>305</v>
      </c>
      <c r="U342" s="2">
        <v>318.39999999999998</v>
      </c>
      <c r="V342" s="2">
        <v>339.7</v>
      </c>
      <c r="W342" s="2">
        <v>360.6</v>
      </c>
      <c r="X342" s="2">
        <v>374.6</v>
      </c>
      <c r="Y342" s="2">
        <v>251.5</v>
      </c>
    </row>
    <row r="343" spans="1:25" x14ac:dyDescent="0.35">
      <c r="A343" s="1" t="s">
        <v>22</v>
      </c>
      <c r="B343" s="2">
        <v>80.099999999999994</v>
      </c>
      <c r="C343" s="2">
        <v>82.8</v>
      </c>
      <c r="D343" s="2">
        <v>90.4</v>
      </c>
      <c r="E343" s="2">
        <v>99</v>
      </c>
      <c r="F343" s="2">
        <v>96.7</v>
      </c>
      <c r="G343" s="2">
        <v>103.8</v>
      </c>
      <c r="H343" s="2">
        <v>111</v>
      </c>
      <c r="I343" s="2">
        <v>117.8</v>
      </c>
      <c r="J343" s="2">
        <v>122.2</v>
      </c>
      <c r="K343" s="2">
        <v>130.4</v>
      </c>
      <c r="L343" s="2">
        <v>137.4</v>
      </c>
      <c r="M343" s="2">
        <v>143.19999999999999</v>
      </c>
      <c r="N343" s="2">
        <v>144.5</v>
      </c>
      <c r="O343" s="2">
        <v>152.4</v>
      </c>
      <c r="P343" s="2">
        <v>158.69999999999999</v>
      </c>
      <c r="Q343" s="2">
        <v>171.8</v>
      </c>
      <c r="R343" s="2">
        <v>177.8</v>
      </c>
      <c r="S343" s="2">
        <v>189.3</v>
      </c>
      <c r="T343" s="2">
        <v>193.6</v>
      </c>
      <c r="U343" s="2">
        <v>207.2</v>
      </c>
      <c r="V343" s="2">
        <v>216.8</v>
      </c>
      <c r="W343" s="2">
        <v>230</v>
      </c>
      <c r="X343" s="2">
        <v>241</v>
      </c>
      <c r="Y343" s="2">
        <v>163.4</v>
      </c>
    </row>
    <row r="344" spans="1:25" x14ac:dyDescent="0.35">
      <c r="A344" s="7" t="s">
        <v>2</v>
      </c>
      <c r="B344" s="8">
        <f>B342/B343+(B342-B343)/B343</f>
        <v>2.1810237203495633</v>
      </c>
      <c r="C344" s="8">
        <f t="shared" ref="C344:Y344" si="58">C342/C343+(C342-C343)/C343</f>
        <v>2.2246376811594204</v>
      </c>
      <c r="D344" s="8">
        <f t="shared" si="58"/>
        <v>2.1548672566371678</v>
      </c>
      <c r="E344" s="8">
        <f t="shared" si="58"/>
        <v>2.0606060606060606</v>
      </c>
      <c r="F344" s="8">
        <f t="shared" si="58"/>
        <v>2.3092037228541882</v>
      </c>
      <c r="G344" s="8">
        <f t="shared" si="58"/>
        <v>2.2235067437379579</v>
      </c>
      <c r="H344" s="8">
        <f t="shared" si="58"/>
        <v>2.2522522522522523</v>
      </c>
      <c r="I344" s="8">
        <f t="shared" si="58"/>
        <v>2.2580645161290325</v>
      </c>
      <c r="J344" s="8">
        <f t="shared" si="58"/>
        <v>2.3060556464811781</v>
      </c>
      <c r="K344" s="8">
        <f t="shared" si="58"/>
        <v>2.4156441717791406</v>
      </c>
      <c r="L344" s="8">
        <f t="shared" si="58"/>
        <v>2.5152838427947595</v>
      </c>
      <c r="M344" s="8">
        <f t="shared" si="58"/>
        <v>2.4567039106145252</v>
      </c>
      <c r="N344" s="8">
        <f t="shared" si="58"/>
        <v>2.378546712802768</v>
      </c>
      <c r="O344" s="8">
        <f t="shared" si="58"/>
        <v>2.227034120734908</v>
      </c>
      <c r="P344" s="8">
        <f t="shared" si="58"/>
        <v>2.1770636420919978</v>
      </c>
      <c r="Q344" s="8">
        <f t="shared" si="58"/>
        <v>2.0791618160651919</v>
      </c>
      <c r="R344" s="8">
        <f t="shared" si="58"/>
        <v>2.0832395950506188</v>
      </c>
      <c r="S344" s="8">
        <f t="shared" si="58"/>
        <v>2.0470153195985206</v>
      </c>
      <c r="T344" s="8">
        <f t="shared" si="58"/>
        <v>2.1508264462809916</v>
      </c>
      <c r="U344" s="8">
        <f t="shared" si="58"/>
        <v>2.0733590733590734</v>
      </c>
      <c r="V344" s="8">
        <f t="shared" si="58"/>
        <v>2.1337638376383761</v>
      </c>
      <c r="W344" s="8">
        <f t="shared" si="58"/>
        <v>2.1356521739130438</v>
      </c>
      <c r="X344" s="8">
        <f t="shared" si="58"/>
        <v>2.1087136929460581</v>
      </c>
      <c r="Y344" s="8">
        <f t="shared" si="58"/>
        <v>2.0783353733170133</v>
      </c>
    </row>
    <row r="345" spans="1:25" x14ac:dyDescent="0.35">
      <c r="A345" s="7" t="s">
        <v>63</v>
      </c>
      <c r="B345" s="5">
        <v>10.5</v>
      </c>
      <c r="C345" s="5">
        <v>11</v>
      </c>
      <c r="D345" s="5">
        <v>12.2</v>
      </c>
      <c r="E345" s="5">
        <v>13.5</v>
      </c>
      <c r="F345" s="5">
        <v>14.7</v>
      </c>
      <c r="G345" s="5">
        <v>15.5</v>
      </c>
      <c r="H345" s="5">
        <v>16.399999999999999</v>
      </c>
      <c r="I345" s="5">
        <v>17.3</v>
      </c>
      <c r="J345" s="5">
        <v>18.399999999999999</v>
      </c>
      <c r="K345" s="5">
        <v>19.399999999999999</v>
      </c>
      <c r="L345" s="5">
        <v>21</v>
      </c>
      <c r="M345" s="5">
        <v>21.7</v>
      </c>
      <c r="N345" s="5">
        <v>22</v>
      </c>
      <c r="O345" s="5">
        <v>21.9</v>
      </c>
      <c r="P345" s="5">
        <v>22.1</v>
      </c>
      <c r="Q345" s="5">
        <v>22.4</v>
      </c>
      <c r="R345" s="5">
        <v>23.1</v>
      </c>
      <c r="S345" s="5">
        <v>24.3</v>
      </c>
      <c r="T345" s="5">
        <v>25.4</v>
      </c>
      <c r="U345" s="5">
        <v>26.9</v>
      </c>
      <c r="V345" s="5">
        <v>28.6</v>
      </c>
      <c r="W345" s="5">
        <v>30.5</v>
      </c>
      <c r="X345" s="5">
        <v>32.4</v>
      </c>
      <c r="Y345" s="5">
        <v>34</v>
      </c>
    </row>
    <row r="346" spans="1:25" x14ac:dyDescent="0.35">
      <c r="A346" s="7" t="s">
        <v>64</v>
      </c>
      <c r="B346" s="4">
        <f>B343-B345</f>
        <v>69.599999999999994</v>
      </c>
      <c r="C346" s="4">
        <f t="shared" ref="C346:Y346" si="59">C343-C345</f>
        <v>71.8</v>
      </c>
      <c r="D346" s="4">
        <f t="shared" si="59"/>
        <v>78.2</v>
      </c>
      <c r="E346" s="4">
        <f t="shared" si="59"/>
        <v>85.5</v>
      </c>
      <c r="F346" s="4">
        <f t="shared" si="59"/>
        <v>82</v>
      </c>
      <c r="G346" s="4">
        <f t="shared" si="59"/>
        <v>88.3</v>
      </c>
      <c r="H346" s="4">
        <f t="shared" si="59"/>
        <v>94.6</v>
      </c>
      <c r="I346" s="4">
        <f t="shared" si="59"/>
        <v>100.5</v>
      </c>
      <c r="J346" s="4">
        <f t="shared" si="59"/>
        <v>103.80000000000001</v>
      </c>
      <c r="K346" s="4">
        <f t="shared" si="59"/>
        <v>111</v>
      </c>
      <c r="L346" s="4">
        <f t="shared" si="59"/>
        <v>116.4</v>
      </c>
      <c r="M346" s="4">
        <f t="shared" si="59"/>
        <v>121.49999999999999</v>
      </c>
      <c r="N346" s="4">
        <f t="shared" si="59"/>
        <v>122.5</v>
      </c>
      <c r="O346" s="4">
        <f t="shared" si="59"/>
        <v>130.5</v>
      </c>
      <c r="P346" s="4">
        <f t="shared" si="59"/>
        <v>136.6</v>
      </c>
      <c r="Q346" s="4">
        <f t="shared" si="59"/>
        <v>149.4</v>
      </c>
      <c r="R346" s="4">
        <f t="shared" si="59"/>
        <v>154.70000000000002</v>
      </c>
      <c r="S346" s="4">
        <f t="shared" si="59"/>
        <v>165</v>
      </c>
      <c r="T346" s="4">
        <f t="shared" si="59"/>
        <v>168.2</v>
      </c>
      <c r="U346" s="4">
        <f t="shared" si="59"/>
        <v>180.29999999999998</v>
      </c>
      <c r="V346" s="4">
        <f t="shared" si="59"/>
        <v>188.20000000000002</v>
      </c>
      <c r="W346" s="4">
        <f t="shared" si="59"/>
        <v>199.5</v>
      </c>
      <c r="X346" s="4">
        <f t="shared" si="59"/>
        <v>208.6</v>
      </c>
      <c r="Y346" s="4">
        <f t="shared" si="59"/>
        <v>129.4</v>
      </c>
    </row>
    <row r="347" spans="1:25" x14ac:dyDescent="0.35">
      <c r="A347" s="7" t="s">
        <v>65</v>
      </c>
      <c r="B347" s="4">
        <f>B355-B345</f>
        <v>21</v>
      </c>
      <c r="C347" s="4">
        <f t="shared" ref="C347:Y347" si="60">C355-C345</f>
        <v>18.399999999999999</v>
      </c>
      <c r="D347" s="4">
        <f t="shared" si="60"/>
        <v>20.000000000000004</v>
      </c>
      <c r="E347" s="4">
        <f t="shared" si="60"/>
        <v>21.1</v>
      </c>
      <c r="F347" s="4">
        <f t="shared" si="60"/>
        <v>14.600000000000001</v>
      </c>
      <c r="G347" s="4">
        <f t="shared" si="60"/>
        <v>17</v>
      </c>
      <c r="H347" s="4">
        <f t="shared" si="60"/>
        <v>20.100000000000001</v>
      </c>
      <c r="I347" s="4">
        <f t="shared" si="60"/>
        <v>21.900000000000002</v>
      </c>
      <c r="J347" s="4">
        <f t="shared" si="60"/>
        <v>22.9</v>
      </c>
      <c r="K347" s="4">
        <f t="shared" si="60"/>
        <v>24.6</v>
      </c>
      <c r="L347" s="4">
        <f t="shared" si="60"/>
        <v>24.4</v>
      </c>
      <c r="M347" s="4">
        <f t="shared" si="60"/>
        <v>25.500000000000004</v>
      </c>
      <c r="N347" s="4">
        <f t="shared" si="60"/>
        <v>28.799999999999997</v>
      </c>
      <c r="O347" s="4">
        <f t="shared" si="60"/>
        <v>35.6</v>
      </c>
      <c r="P347" s="4">
        <f t="shared" si="60"/>
        <v>39.1</v>
      </c>
      <c r="Q347" s="4">
        <f t="shared" si="60"/>
        <v>45.800000000000004</v>
      </c>
      <c r="R347" s="4">
        <f t="shared" si="60"/>
        <v>46.999999999999993</v>
      </c>
      <c r="S347" s="4">
        <f t="shared" si="60"/>
        <v>49.7</v>
      </c>
      <c r="T347" s="4">
        <f t="shared" si="60"/>
        <v>47.800000000000004</v>
      </c>
      <c r="U347" s="4">
        <f t="shared" si="60"/>
        <v>52.000000000000007</v>
      </c>
      <c r="V347" s="4">
        <f t="shared" si="60"/>
        <v>53.300000000000004</v>
      </c>
      <c r="W347" s="4">
        <f t="shared" si="60"/>
        <v>56</v>
      </c>
      <c r="X347" s="4">
        <f t="shared" si="60"/>
        <v>59.199999999999996</v>
      </c>
      <c r="Y347" s="4">
        <f t="shared" si="60"/>
        <v>13.700000000000003</v>
      </c>
    </row>
    <row r="348" spans="1:25" x14ac:dyDescent="0.35">
      <c r="A348" s="7" t="s">
        <v>66</v>
      </c>
      <c r="B348" s="26">
        <f>(B342-B347)/B344</f>
        <v>48.784430452203779</v>
      </c>
      <c r="C348" s="26">
        <f t="shared" ref="C348:Y348" si="61">(C342-C347)/C344</f>
        <v>51.738762214983709</v>
      </c>
      <c r="D348" s="26">
        <f t="shared" si="61"/>
        <v>56.894455852156064</v>
      </c>
      <c r="E348" s="26">
        <f t="shared" si="61"/>
        <v>63.282352941176477</v>
      </c>
      <c r="F348" s="26">
        <f t="shared" si="61"/>
        <v>62.96542767577251</v>
      </c>
      <c r="G348" s="26">
        <f t="shared" si="61"/>
        <v>67.595927209705366</v>
      </c>
      <c r="H348" s="26">
        <f t="shared" si="61"/>
        <v>71.217600000000004</v>
      </c>
      <c r="I348" s="26">
        <f t="shared" si="61"/>
        <v>75.285714285714278</v>
      </c>
      <c r="J348" s="26">
        <f t="shared" si="61"/>
        <v>77.665081618168927</v>
      </c>
      <c r="K348" s="26">
        <f t="shared" si="61"/>
        <v>82.007111111111129</v>
      </c>
      <c r="L348" s="26">
        <f t="shared" si="61"/>
        <v>86.312326388888906</v>
      </c>
      <c r="M348" s="26">
        <f t="shared" si="61"/>
        <v>90.364980102330861</v>
      </c>
      <c r="N348" s="26">
        <f t="shared" si="61"/>
        <v>90.517457084666873</v>
      </c>
      <c r="O348" s="26">
        <f t="shared" si="61"/>
        <v>94.430524454920459</v>
      </c>
      <c r="P348" s="26">
        <f t="shared" si="61"/>
        <v>97.838205499276398</v>
      </c>
      <c r="Q348" s="26">
        <f t="shared" si="61"/>
        <v>105.18661814109743</v>
      </c>
      <c r="R348" s="26">
        <f t="shared" si="61"/>
        <v>109.01290496760259</v>
      </c>
      <c r="S348" s="26">
        <f t="shared" si="61"/>
        <v>116.60880000000002</v>
      </c>
      <c r="T348" s="26">
        <f t="shared" si="61"/>
        <v>119.58194044188281</v>
      </c>
      <c r="U348" s="26">
        <f t="shared" si="61"/>
        <v>128.48715083798882</v>
      </c>
      <c r="V348" s="26">
        <f t="shared" si="61"/>
        <v>134.22291396454821</v>
      </c>
      <c r="W348" s="26">
        <f t="shared" si="61"/>
        <v>142.62622149837131</v>
      </c>
      <c r="X348" s="26">
        <f t="shared" si="61"/>
        <v>149.56985438803622</v>
      </c>
      <c r="Y348" s="26">
        <f t="shared" si="61"/>
        <v>114.41849234393405</v>
      </c>
    </row>
    <row r="349" spans="1:25" x14ac:dyDescent="0.35">
      <c r="A349" s="7" t="s">
        <v>68</v>
      </c>
      <c r="B349">
        <v>285.10000000000002</v>
      </c>
      <c r="C349">
        <v>303.10000000000002</v>
      </c>
      <c r="D349">
        <v>322.39999999999998</v>
      </c>
      <c r="E349">
        <v>341.6</v>
      </c>
      <c r="F349">
        <v>359.4</v>
      </c>
      <c r="G349">
        <v>372.2</v>
      </c>
      <c r="H349">
        <v>387</v>
      </c>
      <c r="I349">
        <v>418.4</v>
      </c>
      <c r="J349">
        <v>455.2</v>
      </c>
      <c r="K349">
        <v>495.1</v>
      </c>
      <c r="L349">
        <v>529</v>
      </c>
      <c r="M349">
        <v>568.70000000000005</v>
      </c>
      <c r="N349">
        <v>547.79999999999995</v>
      </c>
      <c r="O349">
        <v>541.6</v>
      </c>
      <c r="P349">
        <v>551.6</v>
      </c>
      <c r="Q349">
        <v>566.20000000000005</v>
      </c>
      <c r="R349">
        <v>596.79999999999995</v>
      </c>
      <c r="S349">
        <v>621.5</v>
      </c>
      <c r="T349">
        <v>647.6</v>
      </c>
      <c r="U349">
        <v>683.1</v>
      </c>
      <c r="V349">
        <v>721.6</v>
      </c>
      <c r="W349">
        <v>768.1</v>
      </c>
      <c r="X349">
        <v>814.4</v>
      </c>
      <c r="Y349">
        <v>840.9</v>
      </c>
    </row>
    <row r="350" spans="1:25" s="11" customFormat="1" x14ac:dyDescent="0.35">
      <c r="A350" s="10" t="s">
        <v>67</v>
      </c>
      <c r="B350" s="12">
        <f>B347/(B348+B349)</f>
        <v>6.289601456275809E-2</v>
      </c>
      <c r="C350" s="12">
        <f t="shared" ref="C350:Y350" si="62">C347/(C348+C349)</f>
        <v>5.1854537776941399E-2</v>
      </c>
      <c r="D350" s="12">
        <f t="shared" si="62"/>
        <v>5.2729481518695699E-2</v>
      </c>
      <c r="E350" s="12">
        <f t="shared" si="62"/>
        <v>5.2113903821008278E-2</v>
      </c>
      <c r="F350" s="12">
        <f t="shared" si="62"/>
        <v>3.4567223175301288E-2</v>
      </c>
      <c r="G350" s="12">
        <f t="shared" si="62"/>
        <v>3.8654291566219953E-2</v>
      </c>
      <c r="H350" s="12">
        <f t="shared" si="62"/>
        <v>4.3865621922859359E-2</v>
      </c>
      <c r="I350" s="12">
        <f t="shared" si="62"/>
        <v>4.4360206030441586E-2</v>
      </c>
      <c r="J350" s="12">
        <f t="shared" si="62"/>
        <v>4.2975231048089722E-2</v>
      </c>
      <c r="K350" s="12">
        <f t="shared" si="62"/>
        <v>4.2626402493355746E-2</v>
      </c>
      <c r="L350" s="12">
        <f t="shared" si="62"/>
        <v>3.9654658217554935E-2</v>
      </c>
      <c r="M350" s="12">
        <f t="shared" si="62"/>
        <v>3.8691177304005293E-2</v>
      </c>
      <c r="N350" s="12">
        <f t="shared" si="62"/>
        <v>4.5118615636075186E-2</v>
      </c>
      <c r="O350" s="12">
        <f t="shared" si="62"/>
        <v>5.5972156415777803E-2</v>
      </c>
      <c r="P350" s="12">
        <f t="shared" si="62"/>
        <v>6.0205882051458041E-2</v>
      </c>
      <c r="Q350" s="12">
        <f t="shared" si="62"/>
        <v>6.8217028404302743E-2</v>
      </c>
      <c r="R350" s="12">
        <f t="shared" si="62"/>
        <v>6.6589884754455334E-2</v>
      </c>
      <c r="S350" s="12">
        <f t="shared" si="62"/>
        <v>6.733424665848721E-2</v>
      </c>
      <c r="T350" s="12">
        <f t="shared" si="62"/>
        <v>6.2305950492614663E-2</v>
      </c>
      <c r="U350" s="12">
        <f t="shared" si="62"/>
        <v>6.4071985302266557E-2</v>
      </c>
      <c r="V350" s="12">
        <f t="shared" si="62"/>
        <v>6.2279239233138731E-2</v>
      </c>
      <c r="W350" s="12">
        <f t="shared" si="62"/>
        <v>6.1489390201004704E-2</v>
      </c>
      <c r="X350" s="12">
        <f t="shared" si="62"/>
        <v>6.1412708842002485E-2</v>
      </c>
      <c r="Y350" s="12">
        <f t="shared" si="62"/>
        <v>1.434076709473737E-2</v>
      </c>
    </row>
    <row r="351" spans="1:25" x14ac:dyDescent="0.35">
      <c r="A351" s="7" t="s">
        <v>69</v>
      </c>
      <c r="B351" s="2"/>
      <c r="C351" s="19">
        <v>2.9039999999999999</v>
      </c>
      <c r="D351" s="19">
        <v>2.976</v>
      </c>
      <c r="E351" s="19">
        <v>2.5139999999999998</v>
      </c>
      <c r="F351" s="19">
        <v>3.2410000000000001</v>
      </c>
      <c r="G351" s="19">
        <v>4</v>
      </c>
      <c r="H351" s="19">
        <v>4.3010000000000002</v>
      </c>
      <c r="I351" s="19">
        <v>5.98</v>
      </c>
      <c r="J351" s="19">
        <v>8.0549999999999997</v>
      </c>
      <c r="K351" s="19">
        <v>8.0489999999999995</v>
      </c>
      <c r="L351" s="19">
        <v>7.819</v>
      </c>
      <c r="M351" s="19">
        <v>7.3170000000000002</v>
      </c>
      <c r="N351" s="19">
        <v>7.49</v>
      </c>
      <c r="O351" s="19">
        <v>8.1029999999999998</v>
      </c>
      <c r="P351" s="19">
        <v>10.317</v>
      </c>
      <c r="Q351" s="19">
        <v>11.724</v>
      </c>
      <c r="R351" s="19">
        <v>9.673</v>
      </c>
      <c r="S351" s="19">
        <v>11.129</v>
      </c>
      <c r="T351" s="19">
        <v>11.233000000000001</v>
      </c>
      <c r="U351" s="19">
        <v>14.164999999999999</v>
      </c>
      <c r="V351" s="19">
        <v>15.635</v>
      </c>
      <c r="W351" s="19">
        <v>16.687999999999999</v>
      </c>
      <c r="X351" s="19">
        <v>17.489000000000001</v>
      </c>
      <c r="Y351" s="19">
        <v>6.0490000000000004</v>
      </c>
    </row>
    <row r="352" spans="1:25" s="18" customFormat="1" x14ac:dyDescent="0.35">
      <c r="A352" s="16" t="s">
        <v>72</v>
      </c>
      <c r="B352" s="25"/>
      <c r="C352" s="17">
        <f>C351/(C348+C349)</f>
        <v>8.1839987882737948E-3</v>
      </c>
      <c r="D352" s="17">
        <f t="shared" ref="D352:Y352" si="63">D351/(D348+D349)</f>
        <v>7.8461468499819182E-3</v>
      </c>
      <c r="E352" s="17">
        <f t="shared" si="63"/>
        <v>6.2092110998111273E-3</v>
      </c>
      <c r="F352" s="17">
        <f t="shared" si="63"/>
        <v>7.6734500213117441E-3</v>
      </c>
      <c r="G352" s="17">
        <f t="shared" si="63"/>
        <v>9.095127427345872E-3</v>
      </c>
      <c r="H352" s="17">
        <f t="shared" si="63"/>
        <v>9.3863701437919451E-3</v>
      </c>
      <c r="I352" s="17">
        <f t="shared" si="63"/>
        <v>1.2112969500549802E-2</v>
      </c>
      <c r="J352" s="17">
        <f t="shared" si="63"/>
        <v>1.511639677259226E-2</v>
      </c>
      <c r="K352" s="17">
        <f t="shared" si="63"/>
        <v>1.39471509621553E-2</v>
      </c>
      <c r="L352" s="17">
        <f t="shared" si="63"/>
        <v>1.2707367729633691E-2</v>
      </c>
      <c r="M352" s="17">
        <f t="shared" si="63"/>
        <v>1.1102091934643399E-2</v>
      </c>
      <c r="N352" s="17">
        <f t="shared" si="63"/>
        <v>1.1733973302576499E-2</v>
      </c>
      <c r="O352" s="17">
        <f t="shared" si="63"/>
        <v>1.2739954590928301E-2</v>
      </c>
      <c r="P352" s="17">
        <f t="shared" si="63"/>
        <v>1.5886037982733827E-2</v>
      </c>
      <c r="Q352" s="17">
        <f t="shared" si="63"/>
        <v>1.7462367707686579E-2</v>
      </c>
      <c r="R352" s="17">
        <f t="shared" si="63"/>
        <v>1.3704765004890353E-2</v>
      </c>
      <c r="S352" s="17">
        <f t="shared" si="63"/>
        <v>1.5077722959000082E-2</v>
      </c>
      <c r="T352" s="17">
        <f t="shared" si="63"/>
        <v>1.4641898365764445E-2</v>
      </c>
      <c r="U352" s="17">
        <f t="shared" si="63"/>
        <v>1.7453455227050108E-2</v>
      </c>
      <c r="V352" s="17">
        <f t="shared" si="63"/>
        <v>1.8268966330396322E-2</v>
      </c>
      <c r="W352" s="17">
        <f t="shared" si="63"/>
        <v>1.8323838279899401E-2</v>
      </c>
      <c r="X352" s="17">
        <f t="shared" si="63"/>
        <v>1.8142683529354418E-2</v>
      </c>
      <c r="Y352" s="17">
        <f t="shared" si="63"/>
        <v>6.3319197194209005E-3</v>
      </c>
    </row>
    <row r="353" spans="1:25" x14ac:dyDescent="0.35">
      <c r="A353" s="1" t="s">
        <v>23</v>
      </c>
      <c r="B353" s="2">
        <v>41.7</v>
      </c>
      <c r="C353" s="2">
        <v>45.8</v>
      </c>
      <c r="D353" s="2">
        <v>49.8</v>
      </c>
      <c r="E353" s="2">
        <v>55.3</v>
      </c>
      <c r="F353" s="2">
        <v>58</v>
      </c>
      <c r="G353" s="2">
        <v>61.3</v>
      </c>
      <c r="H353" s="2">
        <v>64</v>
      </c>
      <c r="I353" s="2">
        <v>67</v>
      </c>
      <c r="J353" s="2">
        <v>68.400000000000006</v>
      </c>
      <c r="K353" s="2">
        <v>73.099999999999994</v>
      </c>
      <c r="L353" s="2">
        <v>77</v>
      </c>
      <c r="M353" s="2">
        <v>80.599999999999994</v>
      </c>
      <c r="N353" s="2">
        <v>78.599999999999994</v>
      </c>
      <c r="O353" s="2">
        <v>79.400000000000006</v>
      </c>
      <c r="P353" s="2">
        <v>81.5</v>
      </c>
      <c r="Q353" s="2">
        <v>86.1</v>
      </c>
      <c r="R353" s="2">
        <v>89.7</v>
      </c>
      <c r="S353" s="2">
        <v>96.7</v>
      </c>
      <c r="T353" s="2">
        <v>100.9</v>
      </c>
      <c r="U353" s="2">
        <v>108.1</v>
      </c>
      <c r="V353" s="2">
        <v>113.3</v>
      </c>
      <c r="W353" s="2">
        <v>120.3</v>
      </c>
      <c r="X353" s="2">
        <v>125.5</v>
      </c>
      <c r="Y353" s="2">
        <v>102</v>
      </c>
    </row>
    <row r="354" spans="1:25" x14ac:dyDescent="0.35">
      <c r="A354" s="1" t="s">
        <v>24</v>
      </c>
      <c r="B354" s="2">
        <v>7</v>
      </c>
      <c r="C354" s="2">
        <v>7.6</v>
      </c>
      <c r="D354" s="2">
        <v>8.5</v>
      </c>
      <c r="E354" s="2">
        <v>9.1</v>
      </c>
      <c r="F354" s="2">
        <v>9.4</v>
      </c>
      <c r="G354" s="2">
        <v>9.9</v>
      </c>
      <c r="H354" s="2">
        <v>10.5</v>
      </c>
      <c r="I354" s="2">
        <v>11.6</v>
      </c>
      <c r="J354" s="2">
        <v>12.4</v>
      </c>
      <c r="K354" s="2">
        <v>13.4</v>
      </c>
      <c r="L354" s="2">
        <v>15</v>
      </c>
      <c r="M354" s="2">
        <v>15.4</v>
      </c>
      <c r="N354" s="2">
        <v>15.2</v>
      </c>
      <c r="O354" s="2">
        <v>15.5</v>
      </c>
      <c r="P354" s="2">
        <v>16</v>
      </c>
      <c r="Q354" s="2">
        <v>17.399999999999999</v>
      </c>
      <c r="R354" s="2">
        <v>18</v>
      </c>
      <c r="S354" s="2">
        <v>18.7</v>
      </c>
      <c r="T354" s="2">
        <v>19.5</v>
      </c>
      <c r="U354" s="2">
        <v>20.2</v>
      </c>
      <c r="V354" s="2">
        <v>21.7</v>
      </c>
      <c r="W354" s="2">
        <v>23.2</v>
      </c>
      <c r="X354" s="2">
        <v>23.9</v>
      </c>
      <c r="Y354" s="2">
        <v>13.6</v>
      </c>
    </row>
    <row r="355" spans="1:25" x14ac:dyDescent="0.35">
      <c r="A355" s="1" t="s">
        <v>25</v>
      </c>
      <c r="B355" s="2">
        <v>31.5</v>
      </c>
      <c r="C355" s="2">
        <v>29.4</v>
      </c>
      <c r="D355" s="2">
        <v>32.200000000000003</v>
      </c>
      <c r="E355" s="2">
        <v>34.6</v>
      </c>
      <c r="F355" s="2">
        <v>29.3</v>
      </c>
      <c r="G355" s="2">
        <v>32.5</v>
      </c>
      <c r="H355" s="2">
        <v>36.5</v>
      </c>
      <c r="I355" s="2">
        <v>39.200000000000003</v>
      </c>
      <c r="J355" s="2">
        <v>41.3</v>
      </c>
      <c r="K355" s="2">
        <v>44</v>
      </c>
      <c r="L355" s="2">
        <v>45.4</v>
      </c>
      <c r="M355" s="2">
        <v>47.2</v>
      </c>
      <c r="N355" s="2">
        <v>50.8</v>
      </c>
      <c r="O355" s="2">
        <v>57.5</v>
      </c>
      <c r="P355" s="2">
        <v>61.2</v>
      </c>
      <c r="Q355" s="2">
        <v>68.2</v>
      </c>
      <c r="R355" s="2">
        <v>70.099999999999994</v>
      </c>
      <c r="S355" s="2">
        <v>74</v>
      </c>
      <c r="T355" s="2">
        <v>73.2</v>
      </c>
      <c r="U355" s="2">
        <v>78.900000000000006</v>
      </c>
      <c r="V355" s="2">
        <v>81.900000000000006</v>
      </c>
      <c r="W355" s="2">
        <v>86.5</v>
      </c>
      <c r="X355" s="2">
        <v>91.6</v>
      </c>
      <c r="Y355" s="2">
        <v>47.7</v>
      </c>
    </row>
    <row r="356" spans="1:25" x14ac:dyDescent="0.35">
      <c r="A356" s="1" t="s">
        <v>26</v>
      </c>
      <c r="B356" s="2">
        <v>47.2</v>
      </c>
      <c r="C356" s="2">
        <v>50.7</v>
      </c>
      <c r="D356" s="2">
        <v>52.1</v>
      </c>
      <c r="E356" s="2">
        <v>52.5</v>
      </c>
      <c r="F356" s="2">
        <v>63.3</v>
      </c>
      <c r="G356" s="2">
        <v>63.5</v>
      </c>
      <c r="H356" s="2">
        <v>69.400000000000006</v>
      </c>
      <c r="I356" s="2">
        <v>74</v>
      </c>
      <c r="J356" s="2">
        <v>79.900000000000006</v>
      </c>
      <c r="K356" s="2">
        <v>92.2</v>
      </c>
      <c r="L356" s="2">
        <v>104.1</v>
      </c>
      <c r="M356" s="2">
        <v>104.3</v>
      </c>
      <c r="N356" s="2">
        <v>99.6</v>
      </c>
      <c r="O356" s="2">
        <v>93.5</v>
      </c>
      <c r="P356" s="2">
        <v>93.4</v>
      </c>
      <c r="Q356" s="2">
        <v>92.7</v>
      </c>
      <c r="R356" s="2">
        <v>96.3</v>
      </c>
      <c r="S356" s="2">
        <v>99.1</v>
      </c>
      <c r="T356" s="2">
        <v>111.4</v>
      </c>
      <c r="U356" s="2">
        <v>111.2</v>
      </c>
      <c r="V356" s="2">
        <v>122.8</v>
      </c>
      <c r="W356" s="2">
        <v>130.6</v>
      </c>
      <c r="X356" s="2">
        <v>133.69999999999999</v>
      </c>
      <c r="Y356" s="2">
        <v>88.2</v>
      </c>
    </row>
    <row r="357" spans="1:25" x14ac:dyDescent="0.35">
      <c r="A357" s="1" t="s">
        <v>27</v>
      </c>
      <c r="B357" s="2">
        <v>1.6</v>
      </c>
      <c r="C357" s="2">
        <v>1.8</v>
      </c>
      <c r="D357" s="2">
        <v>3</v>
      </c>
      <c r="E357" s="2">
        <v>3.6</v>
      </c>
      <c r="F357" s="2">
        <v>4.9000000000000004</v>
      </c>
      <c r="G357" s="2">
        <v>2.8</v>
      </c>
      <c r="H357" s="2">
        <v>2.6</v>
      </c>
      <c r="I357" s="2">
        <v>2.2000000000000002</v>
      </c>
      <c r="J357" s="2">
        <v>2.7</v>
      </c>
      <c r="K357" s="2">
        <v>2.9</v>
      </c>
      <c r="L357" s="2">
        <v>3.6</v>
      </c>
      <c r="M357" s="2">
        <v>4.7</v>
      </c>
      <c r="N357" s="2">
        <v>3.8</v>
      </c>
      <c r="O357" s="2">
        <v>4.5999999999999996</v>
      </c>
      <c r="P357" s="2">
        <v>5</v>
      </c>
      <c r="Q357" s="2">
        <v>4.3</v>
      </c>
      <c r="R357" s="2">
        <v>4.5</v>
      </c>
      <c r="S357" s="2">
        <v>4.2</v>
      </c>
      <c r="T357" s="2">
        <v>3.7</v>
      </c>
      <c r="U357" s="2">
        <v>3.8</v>
      </c>
      <c r="V357" s="2">
        <v>4.5</v>
      </c>
      <c r="W357" s="2">
        <v>4.5999999999999996</v>
      </c>
      <c r="X357" s="2">
        <v>4.4000000000000004</v>
      </c>
      <c r="Y357" s="2">
        <v>2.4</v>
      </c>
    </row>
    <row r="358" spans="1:25" x14ac:dyDescent="0.35">
      <c r="A358" s="1" t="s">
        <v>28</v>
      </c>
      <c r="B358" s="2">
        <v>9.8000000000000007</v>
      </c>
      <c r="C358" s="2">
        <v>9.4</v>
      </c>
      <c r="D358" s="2">
        <v>8.6</v>
      </c>
      <c r="E358" s="2">
        <v>7.7</v>
      </c>
      <c r="F358" s="2">
        <v>8.3000000000000007</v>
      </c>
      <c r="G358" s="2">
        <v>8.3000000000000007</v>
      </c>
      <c r="H358" s="2">
        <v>11.2</v>
      </c>
      <c r="I358" s="2">
        <v>12.3</v>
      </c>
      <c r="J358" s="2">
        <v>12.7</v>
      </c>
      <c r="K358" s="2">
        <v>14.7</v>
      </c>
      <c r="L358" s="2">
        <v>15</v>
      </c>
      <c r="M358" s="2">
        <v>15.2</v>
      </c>
      <c r="N358" s="2">
        <v>13.6</v>
      </c>
      <c r="O358" s="2">
        <v>13.7</v>
      </c>
      <c r="P358" s="2">
        <v>14.7</v>
      </c>
      <c r="Q358" s="2">
        <v>15.5</v>
      </c>
      <c r="R358" s="2">
        <v>16.8</v>
      </c>
      <c r="S358" s="2">
        <v>17.3</v>
      </c>
      <c r="T358" s="2">
        <v>16.3</v>
      </c>
      <c r="U358" s="2">
        <v>17.100000000000001</v>
      </c>
      <c r="V358" s="2">
        <v>19.8</v>
      </c>
      <c r="W358" s="2">
        <v>23.4</v>
      </c>
      <c r="X358" s="2">
        <v>23</v>
      </c>
      <c r="Y358" s="2">
        <v>13.9</v>
      </c>
    </row>
    <row r="359" spans="1:25" x14ac:dyDescent="0.35">
      <c r="A359" s="1" t="s">
        <v>29</v>
      </c>
      <c r="B359" s="2">
        <v>35.799999999999997</v>
      </c>
      <c r="C359" s="2">
        <v>39.5</v>
      </c>
      <c r="D359" s="2">
        <v>40.5</v>
      </c>
      <c r="E359" s="2">
        <v>41.2</v>
      </c>
      <c r="F359" s="2">
        <v>50</v>
      </c>
      <c r="G359" s="2">
        <v>52.4</v>
      </c>
      <c r="H359" s="2">
        <v>55.7</v>
      </c>
      <c r="I359" s="2">
        <v>59.5</v>
      </c>
      <c r="J359" s="2">
        <v>64.5</v>
      </c>
      <c r="K359" s="2">
        <v>74.599999999999994</v>
      </c>
      <c r="L359" s="2">
        <v>85.5</v>
      </c>
      <c r="M359" s="2">
        <v>84.3</v>
      </c>
      <c r="N359" s="2">
        <v>82.2</v>
      </c>
      <c r="O359" s="2">
        <v>75.2</v>
      </c>
      <c r="P359" s="2">
        <v>73.7</v>
      </c>
      <c r="Q359" s="2">
        <v>73</v>
      </c>
      <c r="R359" s="2">
        <v>75</v>
      </c>
      <c r="S359" s="2">
        <v>77.5</v>
      </c>
      <c r="T359" s="2">
        <v>91.4</v>
      </c>
      <c r="U359" s="2">
        <v>90.3</v>
      </c>
      <c r="V359" s="2">
        <v>98.5</v>
      </c>
      <c r="W359" s="2">
        <v>102.6</v>
      </c>
      <c r="X359" s="2">
        <v>106.3</v>
      </c>
      <c r="Y359" s="2">
        <v>71.900000000000006</v>
      </c>
    </row>
    <row r="360" spans="1:25" x14ac:dyDescent="0.35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x14ac:dyDescent="0.35">
      <c r="A361" s="1" t="s">
        <v>62</v>
      </c>
      <c r="B361" s="2">
        <v>5041.8</v>
      </c>
      <c r="C361" s="2">
        <v>5143.3999999999996</v>
      </c>
      <c r="D361" s="2">
        <v>5322.8</v>
      </c>
      <c r="E361" s="2">
        <v>5666.2</v>
      </c>
      <c r="F361" s="2">
        <v>5481.1</v>
      </c>
      <c r="G361" s="2">
        <v>5378.1</v>
      </c>
      <c r="H361" s="2">
        <v>5610.7</v>
      </c>
      <c r="I361" s="2">
        <v>6127.2</v>
      </c>
      <c r="J361" s="2">
        <v>6785</v>
      </c>
      <c r="K361" s="2">
        <v>7195.4</v>
      </c>
      <c r="L361" s="2">
        <v>7568.2</v>
      </c>
      <c r="M361" s="2">
        <v>7756</v>
      </c>
      <c r="N361" s="2">
        <v>6353.4</v>
      </c>
      <c r="O361" s="2">
        <v>6902.2</v>
      </c>
      <c r="P361" s="2">
        <v>7646.4</v>
      </c>
      <c r="Q361" s="2">
        <v>7911.8</v>
      </c>
      <c r="R361" s="2">
        <v>8245.6</v>
      </c>
      <c r="S361" s="2">
        <v>8528.2000000000007</v>
      </c>
      <c r="T361" s="2">
        <v>8042</v>
      </c>
      <c r="U361" s="2">
        <v>7858.8</v>
      </c>
      <c r="V361" s="2">
        <v>8286.7000000000007</v>
      </c>
      <c r="W361" s="2">
        <v>8787.2000000000007</v>
      </c>
      <c r="X361" s="2">
        <v>8701.4</v>
      </c>
      <c r="Y361" s="2">
        <v>8189.8</v>
      </c>
    </row>
    <row r="362" spans="1:25" x14ac:dyDescent="0.35">
      <c r="A362" s="1" t="s">
        <v>11</v>
      </c>
      <c r="B362" s="2">
        <v>1926.1</v>
      </c>
      <c r="C362" s="2">
        <v>1991.8</v>
      </c>
      <c r="D362" s="2">
        <v>2084.5</v>
      </c>
      <c r="E362" s="2">
        <v>2219.9</v>
      </c>
      <c r="F362" s="2">
        <v>2183.6999999999998</v>
      </c>
      <c r="G362" s="2">
        <v>2170.1999999999998</v>
      </c>
      <c r="H362" s="2">
        <v>2302.8000000000002</v>
      </c>
      <c r="I362" s="2">
        <v>2502.6999999999998</v>
      </c>
      <c r="J362" s="2">
        <v>2698.9</v>
      </c>
      <c r="K362" s="2">
        <v>2890.1</v>
      </c>
      <c r="L362" s="2">
        <v>3021.1</v>
      </c>
      <c r="M362" s="2">
        <v>2989.8</v>
      </c>
      <c r="N362" s="2">
        <v>2670.7</v>
      </c>
      <c r="O362" s="2">
        <v>2776.8</v>
      </c>
      <c r="P362" s="2">
        <v>2936.1</v>
      </c>
      <c r="Q362" s="2">
        <v>3028.8</v>
      </c>
      <c r="R362" s="2">
        <v>3188</v>
      </c>
      <c r="S362" s="2">
        <v>3307.1</v>
      </c>
      <c r="T362" s="2">
        <v>3268.2</v>
      </c>
      <c r="U362" s="2">
        <v>3234.5</v>
      </c>
      <c r="V362" s="2">
        <v>3452.7</v>
      </c>
      <c r="W362" s="2">
        <v>3677</v>
      </c>
      <c r="X362" s="2">
        <v>3732.8</v>
      </c>
      <c r="Y362" s="2">
        <v>3524.4</v>
      </c>
    </row>
    <row r="363" spans="1:25" x14ac:dyDescent="0.35">
      <c r="A363" s="1" t="s">
        <v>2</v>
      </c>
      <c r="B363" s="2">
        <f>B361/B362+(B361-B362)/B362</f>
        <v>4.2352421992627596</v>
      </c>
      <c r="C363" s="2">
        <f t="shared" ref="C363:Y363" si="64">C361/C362+(C361-C362)/C362</f>
        <v>4.1645747565016569</v>
      </c>
      <c r="D363" s="2">
        <f t="shared" si="64"/>
        <v>4.1070280642840009</v>
      </c>
      <c r="E363" s="2">
        <f t="shared" si="64"/>
        <v>4.1049146357944046</v>
      </c>
      <c r="F363" s="2">
        <f t="shared" si="64"/>
        <v>4.0200119063974</v>
      </c>
      <c r="G363" s="2">
        <f t="shared" si="64"/>
        <v>3.9563173901022957</v>
      </c>
      <c r="H363" s="2">
        <f t="shared" si="64"/>
        <v>3.8729372937293727</v>
      </c>
      <c r="I363" s="2">
        <f t="shared" si="64"/>
        <v>3.8964718104447202</v>
      </c>
      <c r="J363" s="2">
        <f t="shared" si="64"/>
        <v>4.0279743599244133</v>
      </c>
      <c r="K363" s="2">
        <f t="shared" si="64"/>
        <v>3.9793432753191933</v>
      </c>
      <c r="L363" s="2">
        <f t="shared" si="64"/>
        <v>4.0102280626261955</v>
      </c>
      <c r="M363" s="2">
        <f t="shared" si="64"/>
        <v>4.1883069101612147</v>
      </c>
      <c r="N363" s="2">
        <f t="shared" si="64"/>
        <v>3.757853746208859</v>
      </c>
      <c r="O363" s="2">
        <f t="shared" si="64"/>
        <v>3.9713339095361562</v>
      </c>
      <c r="P363" s="2">
        <f t="shared" si="64"/>
        <v>4.2085419433942981</v>
      </c>
      <c r="Q363" s="2">
        <f t="shared" si="64"/>
        <v>4.2243792921288961</v>
      </c>
      <c r="R363" s="2">
        <f t="shared" si="64"/>
        <v>4.1728983688833123</v>
      </c>
      <c r="S363" s="2">
        <f t="shared" si="64"/>
        <v>4.157509600556379</v>
      </c>
      <c r="T363" s="2">
        <f t="shared" si="64"/>
        <v>3.921363441649838</v>
      </c>
      <c r="U363" s="2">
        <f t="shared" si="64"/>
        <v>3.8593600247333439</v>
      </c>
      <c r="V363" s="2">
        <f t="shared" si="64"/>
        <v>3.8001274364989728</v>
      </c>
      <c r="W363" s="2">
        <f t="shared" si="64"/>
        <v>3.7795485450095194</v>
      </c>
      <c r="X363" s="2">
        <f t="shared" si="64"/>
        <v>3.6621303043291897</v>
      </c>
      <c r="Y363" s="2">
        <f t="shared" si="64"/>
        <v>3.6474860969242995</v>
      </c>
    </row>
    <row r="364" spans="1:25" x14ac:dyDescent="0.35">
      <c r="A364" s="7" t="s">
        <v>63</v>
      </c>
      <c r="B364" s="4">
        <v>301.2</v>
      </c>
      <c r="C364" s="4">
        <v>321.10000000000002</v>
      </c>
      <c r="D364" s="4">
        <v>338</v>
      </c>
      <c r="E364" s="4">
        <v>357</v>
      </c>
      <c r="F364" s="4">
        <v>374</v>
      </c>
      <c r="G364" s="4">
        <v>383.9</v>
      </c>
      <c r="H364" s="4">
        <v>389.8</v>
      </c>
      <c r="I364" s="4">
        <v>404.5</v>
      </c>
      <c r="J364" s="4">
        <v>437.9</v>
      </c>
      <c r="K364" s="4">
        <v>476.09999999999997</v>
      </c>
      <c r="L364" s="4">
        <v>507.79999999999995</v>
      </c>
      <c r="M364" s="4">
        <v>545.70000000000005</v>
      </c>
      <c r="N364" s="4">
        <v>545.29999999999995</v>
      </c>
      <c r="O364" s="4">
        <v>548</v>
      </c>
      <c r="P364" s="4">
        <v>571.70000000000005</v>
      </c>
      <c r="Q364" s="4">
        <v>606.20000000000005</v>
      </c>
      <c r="R364" s="4">
        <v>629.29999999999995</v>
      </c>
      <c r="S364" s="4">
        <v>670.4</v>
      </c>
      <c r="T364" s="4">
        <v>692.4</v>
      </c>
      <c r="U364" s="4">
        <v>689.90000000000009</v>
      </c>
      <c r="V364" s="4">
        <v>708.8</v>
      </c>
      <c r="W364" s="4">
        <v>722.7</v>
      </c>
      <c r="X364" s="4">
        <v>750</v>
      </c>
      <c r="Y364" s="4">
        <v>763.8</v>
      </c>
    </row>
    <row r="365" spans="1:25" x14ac:dyDescent="0.35">
      <c r="A365" s="7" t="s">
        <v>64</v>
      </c>
      <c r="B365" s="4">
        <f>B362-B364</f>
        <v>1624.8999999999999</v>
      </c>
      <c r="C365" s="4">
        <f t="shared" ref="C365:Y365" si="65">C362-C364</f>
        <v>1670.6999999999998</v>
      </c>
      <c r="D365" s="4">
        <f t="shared" si="65"/>
        <v>1746.5</v>
      </c>
      <c r="E365" s="4">
        <f t="shared" si="65"/>
        <v>1862.9</v>
      </c>
      <c r="F365" s="4">
        <f t="shared" si="65"/>
        <v>1809.6999999999998</v>
      </c>
      <c r="G365" s="4">
        <f t="shared" si="65"/>
        <v>1786.2999999999997</v>
      </c>
      <c r="H365" s="4">
        <f t="shared" si="65"/>
        <v>1913.0000000000002</v>
      </c>
      <c r="I365" s="4">
        <f t="shared" si="65"/>
        <v>2098.1999999999998</v>
      </c>
      <c r="J365" s="4">
        <f t="shared" si="65"/>
        <v>2261</v>
      </c>
      <c r="K365" s="4">
        <f t="shared" si="65"/>
        <v>2414</v>
      </c>
      <c r="L365" s="4">
        <f t="shared" si="65"/>
        <v>2513.3000000000002</v>
      </c>
      <c r="M365" s="4">
        <f t="shared" si="65"/>
        <v>2444.1000000000004</v>
      </c>
      <c r="N365" s="4">
        <f t="shared" si="65"/>
        <v>2125.3999999999996</v>
      </c>
      <c r="O365" s="4">
        <f t="shared" si="65"/>
        <v>2228.8000000000002</v>
      </c>
      <c r="P365" s="4">
        <f t="shared" si="65"/>
        <v>2364.3999999999996</v>
      </c>
      <c r="Q365" s="4">
        <f t="shared" si="65"/>
        <v>2422.6000000000004</v>
      </c>
      <c r="R365" s="4">
        <f t="shared" si="65"/>
        <v>2558.6999999999998</v>
      </c>
      <c r="S365" s="4">
        <f t="shared" si="65"/>
        <v>2636.7</v>
      </c>
      <c r="T365" s="4">
        <f t="shared" si="65"/>
        <v>2575.7999999999997</v>
      </c>
      <c r="U365" s="4">
        <f t="shared" si="65"/>
        <v>2544.6</v>
      </c>
      <c r="V365" s="4">
        <f t="shared" si="65"/>
        <v>2743.8999999999996</v>
      </c>
      <c r="W365" s="4">
        <f t="shared" si="65"/>
        <v>2954.3</v>
      </c>
      <c r="X365" s="4">
        <f t="shared" si="65"/>
        <v>2982.8</v>
      </c>
      <c r="Y365" s="4">
        <f t="shared" si="65"/>
        <v>2760.6000000000004</v>
      </c>
    </row>
    <row r="366" spans="1:25" s="5" customFormat="1" x14ac:dyDescent="0.35">
      <c r="A366" s="7" t="s">
        <v>65</v>
      </c>
      <c r="B366" s="4">
        <f>B374-B364</f>
        <v>488.40000000000003</v>
      </c>
      <c r="C366" s="4">
        <f t="shared" ref="C366:Y366" si="66">C374-C364</f>
        <v>465.69999999999993</v>
      </c>
      <c r="D366" s="4">
        <f t="shared" si="66"/>
        <v>485.79999999999995</v>
      </c>
      <c r="E366" s="4">
        <f t="shared" si="66"/>
        <v>518.5</v>
      </c>
      <c r="F366" s="4">
        <f t="shared" si="66"/>
        <v>477.29999999999995</v>
      </c>
      <c r="G366" s="4">
        <f t="shared" si="66"/>
        <v>478</v>
      </c>
      <c r="H366" s="4">
        <f t="shared" si="66"/>
        <v>592.59999999999991</v>
      </c>
      <c r="I366" s="4">
        <f t="shared" si="66"/>
        <v>711.40000000000009</v>
      </c>
      <c r="J366" s="4">
        <f t="shared" si="66"/>
        <v>817.4</v>
      </c>
      <c r="K366" s="4">
        <f t="shared" si="66"/>
        <v>880.80000000000018</v>
      </c>
      <c r="L366" s="4">
        <f t="shared" si="66"/>
        <v>922.10000000000014</v>
      </c>
      <c r="M366" s="4">
        <f t="shared" si="66"/>
        <v>850</v>
      </c>
      <c r="N366" s="4">
        <f t="shared" si="66"/>
        <v>705.10000000000014</v>
      </c>
      <c r="O366" s="4">
        <f t="shared" si="66"/>
        <v>813.09999999999991</v>
      </c>
      <c r="P366" s="4">
        <f t="shared" si="66"/>
        <v>889.5</v>
      </c>
      <c r="Q366" s="4">
        <f t="shared" si="66"/>
        <v>874</v>
      </c>
      <c r="R366" s="4">
        <f t="shared" si="66"/>
        <v>961.90000000000009</v>
      </c>
      <c r="S366" s="4">
        <f t="shared" si="66"/>
        <v>946.80000000000007</v>
      </c>
      <c r="T366" s="4">
        <f t="shared" si="66"/>
        <v>832.30000000000007</v>
      </c>
      <c r="U366" s="4">
        <f t="shared" si="66"/>
        <v>786.39999999999986</v>
      </c>
      <c r="V366" s="4">
        <f t="shared" si="66"/>
        <v>898</v>
      </c>
      <c r="W366" s="4">
        <f t="shared" si="66"/>
        <v>1010.5999999999999</v>
      </c>
      <c r="X366" s="4">
        <f t="shared" si="66"/>
        <v>974.59999999999991</v>
      </c>
      <c r="Y366" s="4">
        <f t="shared" si="66"/>
        <v>942.40000000000009</v>
      </c>
    </row>
    <row r="367" spans="1:25" x14ac:dyDescent="0.35">
      <c r="A367" s="7" t="s">
        <v>66</v>
      </c>
      <c r="B367" s="9">
        <f>(B361-B366)/B363</f>
        <v>1075.1215127183573</v>
      </c>
      <c r="C367" s="9">
        <f t="shared" ref="C367:Y367" si="67">(C361-C366)/C363</f>
        <v>1123.2119180229054</v>
      </c>
      <c r="D367" s="9">
        <f t="shared" si="67"/>
        <v>1177.7372650710772</v>
      </c>
      <c r="E367" s="9">
        <f t="shared" si="67"/>
        <v>1254.0333860082305</v>
      </c>
      <c r="F367" s="9">
        <f t="shared" si="67"/>
        <v>1244.7226815515176</v>
      </c>
      <c r="G367" s="9">
        <f t="shared" si="67"/>
        <v>1238.5507826694618</v>
      </c>
      <c r="H367" s="9">
        <f t="shared" si="67"/>
        <v>1295.6832552194292</v>
      </c>
      <c r="I367" s="9">
        <f t="shared" si="67"/>
        <v>1389.9240809294786</v>
      </c>
      <c r="J367" s="9">
        <f t="shared" si="67"/>
        <v>1481.5387256119438</v>
      </c>
      <c r="K367" s="9">
        <f t="shared" si="67"/>
        <v>1586.8447537975946</v>
      </c>
      <c r="L367" s="9">
        <f t="shared" si="67"/>
        <v>1657.2872904509175</v>
      </c>
      <c r="M367" s="9">
        <f t="shared" si="67"/>
        <v>1648.8762996917476</v>
      </c>
      <c r="N367" s="9">
        <f t="shared" si="67"/>
        <v>1503.0654148523827</v>
      </c>
      <c r="O367" s="9">
        <f t="shared" si="67"/>
        <v>1533.2631651492622</v>
      </c>
      <c r="P367" s="9">
        <f t="shared" si="67"/>
        <v>1605.5204132171211</v>
      </c>
      <c r="Q367" s="9">
        <f t="shared" si="67"/>
        <v>1665.9962359708632</v>
      </c>
      <c r="R367" s="9">
        <f t="shared" si="67"/>
        <v>1745.4774490348188</v>
      </c>
      <c r="S367" s="9">
        <f t="shared" si="67"/>
        <v>1823.5435942193421</v>
      </c>
      <c r="T367" s="9">
        <f t="shared" si="67"/>
        <v>1838.5696983411101</v>
      </c>
      <c r="U367" s="9">
        <f t="shared" si="67"/>
        <v>1832.5318070030683</v>
      </c>
      <c r="V367" s="9">
        <f t="shared" si="67"/>
        <v>1944.329531960947</v>
      </c>
      <c r="W367" s="9">
        <f t="shared" si="67"/>
        <v>2057.5473253989953</v>
      </c>
      <c r="X367" s="9">
        <f t="shared" si="67"/>
        <v>2109.9194615947331</v>
      </c>
      <c r="Y367" s="9">
        <f t="shared" si="67"/>
        <v>1986.9575393615032</v>
      </c>
    </row>
    <row r="368" spans="1:25" x14ac:dyDescent="0.35">
      <c r="A368" s="7" t="s">
        <v>68</v>
      </c>
      <c r="B368" s="9">
        <f>B358+B361+B366+B367</f>
        <v>6615.1215127183568</v>
      </c>
      <c r="C368" s="9">
        <f t="shared" ref="C368:Y368" si="68">C358+C361+C366+C367</f>
        <v>6741.7119180229047</v>
      </c>
      <c r="D368" s="9">
        <f t="shared" si="68"/>
        <v>6994.9372650710775</v>
      </c>
      <c r="E368" s="9">
        <f t="shared" si="68"/>
        <v>7446.4333860082297</v>
      </c>
      <c r="F368" s="9">
        <f t="shared" si="68"/>
        <v>7211.4226815515185</v>
      </c>
      <c r="G368" s="9">
        <f t="shared" si="68"/>
        <v>7102.9507826694626</v>
      </c>
      <c r="H368" s="9">
        <f t="shared" si="68"/>
        <v>7510.1832552194292</v>
      </c>
      <c r="I368" s="9">
        <f t="shared" si="68"/>
        <v>8240.8240809294784</v>
      </c>
      <c r="J368" s="9">
        <f t="shared" si="68"/>
        <v>9096.6387256119433</v>
      </c>
      <c r="K368" s="9">
        <f t="shared" si="68"/>
        <v>9677.744753797595</v>
      </c>
      <c r="L368" s="9">
        <f t="shared" si="68"/>
        <v>10162.587290450916</v>
      </c>
      <c r="M368" s="9">
        <f t="shared" si="68"/>
        <v>10270.076299691747</v>
      </c>
      <c r="N368" s="9">
        <f t="shared" si="68"/>
        <v>8575.165414852383</v>
      </c>
      <c r="O368" s="9">
        <f t="shared" si="68"/>
        <v>9262.2631651492629</v>
      </c>
      <c r="P368" s="9">
        <f t="shared" si="68"/>
        <v>10156.120413217119</v>
      </c>
      <c r="Q368" s="9">
        <f t="shared" si="68"/>
        <v>10467.296235970862</v>
      </c>
      <c r="R368" s="9">
        <f t="shared" si="68"/>
        <v>10969.777449034818</v>
      </c>
      <c r="S368" s="9">
        <f t="shared" si="68"/>
        <v>11315.843594219341</v>
      </c>
      <c r="T368" s="9">
        <f t="shared" si="68"/>
        <v>10729.169698341111</v>
      </c>
      <c r="U368" s="9">
        <f t="shared" si="68"/>
        <v>10494.831807003069</v>
      </c>
      <c r="V368" s="9">
        <f t="shared" si="68"/>
        <v>11148.829531960946</v>
      </c>
      <c r="W368" s="9">
        <f t="shared" si="68"/>
        <v>11878.747325398996</v>
      </c>
      <c r="X368" s="9">
        <f t="shared" si="68"/>
        <v>11808.919461594733</v>
      </c>
      <c r="Y368" s="9">
        <f t="shared" si="68"/>
        <v>11133.057539361504</v>
      </c>
    </row>
    <row r="369" spans="1:25" s="11" customFormat="1" x14ac:dyDescent="0.35">
      <c r="A369" s="10" t="s">
        <v>67</v>
      </c>
      <c r="B369" s="12">
        <f>B366/(B367+B368)</f>
        <v>6.3509046253094809E-2</v>
      </c>
      <c r="C369" s="12">
        <f t="shared" ref="C369:Y369" si="69">C366/(C367+C368)</f>
        <v>5.9212270799832246E-2</v>
      </c>
      <c r="D369" s="12">
        <f t="shared" si="69"/>
        <v>5.9441985387805478E-2</v>
      </c>
      <c r="E369" s="12">
        <f t="shared" si="69"/>
        <v>5.9594503787735294E-2</v>
      </c>
      <c r="F369" s="12">
        <f t="shared" si="69"/>
        <v>5.644415741510523E-2</v>
      </c>
      <c r="G369" s="12">
        <f t="shared" si="69"/>
        <v>5.7303831481158321E-2</v>
      </c>
      <c r="H369" s="12">
        <f t="shared" si="69"/>
        <v>6.7296046254790035E-2</v>
      </c>
      <c r="I369" s="12">
        <f t="shared" si="69"/>
        <v>7.3867573738184367E-2</v>
      </c>
      <c r="J369" s="12">
        <f t="shared" si="69"/>
        <v>7.7272290408157918E-2</v>
      </c>
      <c r="K369" s="12">
        <f t="shared" si="69"/>
        <v>7.8191930509861687E-2</v>
      </c>
      <c r="L369" s="12">
        <f t="shared" si="69"/>
        <v>7.8012672104820741E-2</v>
      </c>
      <c r="M369" s="12">
        <f t="shared" si="69"/>
        <v>7.1314991221960736E-2</v>
      </c>
      <c r="N369" s="12">
        <f t="shared" si="69"/>
        <v>6.996267617941189E-2</v>
      </c>
      <c r="O369" s="12">
        <f t="shared" si="69"/>
        <v>7.5318236010222903E-2</v>
      </c>
      <c r="P369" s="12">
        <f t="shared" si="69"/>
        <v>7.5627203136560031E-2</v>
      </c>
      <c r="Q369" s="12">
        <f t="shared" si="69"/>
        <v>7.2033209618998936E-2</v>
      </c>
      <c r="R369" s="12">
        <f t="shared" si="69"/>
        <v>7.5649289590414004E-2</v>
      </c>
      <c r="S369" s="12">
        <f t="shared" si="69"/>
        <v>7.2058155104302524E-2</v>
      </c>
      <c r="T369" s="12">
        <f t="shared" si="69"/>
        <v>6.6225116047498589E-2</v>
      </c>
      <c r="U369" s="12">
        <f t="shared" si="69"/>
        <v>6.3793039990035327E-2</v>
      </c>
      <c r="V369" s="12">
        <f t="shared" si="69"/>
        <v>6.8585434242102256E-2</v>
      </c>
      <c r="W369" s="12">
        <f t="shared" si="69"/>
        <v>7.2515688375039702E-2</v>
      </c>
      <c r="X369" s="12">
        <f t="shared" si="69"/>
        <v>7.0020208250004864E-2</v>
      </c>
      <c r="Y369" s="12">
        <f t="shared" si="69"/>
        <v>7.1829185739908874E-2</v>
      </c>
    </row>
    <row r="370" spans="1:25" x14ac:dyDescent="0.35">
      <c r="A370" s="7" t="s">
        <v>69</v>
      </c>
      <c r="B370" s="2"/>
      <c r="C370" s="9">
        <v>217.50399999999999</v>
      </c>
      <c r="D370" s="9">
        <v>223.20099999999999</v>
      </c>
      <c r="E370" s="9">
        <v>238.52600000000001</v>
      </c>
      <c r="F370" s="9">
        <v>130.82400000000001</v>
      </c>
      <c r="G370" s="9">
        <v>117.497</v>
      </c>
      <c r="H370" s="9">
        <v>186.39099999999999</v>
      </c>
      <c r="I370" s="9">
        <v>291.30799999999999</v>
      </c>
      <c r="J370" s="9">
        <v>432.53300000000002</v>
      </c>
      <c r="K370" s="9">
        <v>516.88</v>
      </c>
      <c r="L370" s="9">
        <v>465.11399999999998</v>
      </c>
      <c r="M370" s="9">
        <v>356.303</v>
      </c>
      <c r="N370" s="9">
        <v>208.2</v>
      </c>
      <c r="O370" s="9">
        <v>367.06099999999998</v>
      </c>
      <c r="P370" s="9">
        <v>398.166</v>
      </c>
      <c r="Q370" s="9">
        <v>496.47899999999998</v>
      </c>
      <c r="R370" s="9">
        <v>536.64099999999996</v>
      </c>
      <c r="S370" s="9">
        <v>570.83000000000004</v>
      </c>
      <c r="T370" s="9">
        <v>472.32</v>
      </c>
      <c r="U370" s="9">
        <v>412.69200000000001</v>
      </c>
      <c r="V370" s="9">
        <v>446.78399999999999</v>
      </c>
      <c r="W370" s="9">
        <v>485.00599999999997</v>
      </c>
      <c r="X370" s="9">
        <v>432.44900000000001</v>
      </c>
      <c r="Y370" s="9">
        <v>370.108</v>
      </c>
    </row>
    <row r="371" spans="1:25" s="18" customFormat="1" x14ac:dyDescent="0.35">
      <c r="A371" s="16" t="s">
        <v>72</v>
      </c>
      <c r="B371" s="25"/>
      <c r="C371" s="17">
        <f>C370/(C367+C368)</f>
        <v>2.7654940408088285E-2</v>
      </c>
      <c r="D371" s="17">
        <f t="shared" ref="D371:Y371" si="70">D370/(D367+D368)</f>
        <v>2.7310643434630653E-2</v>
      </c>
      <c r="E371" s="17">
        <f t="shared" si="70"/>
        <v>2.7415310724153038E-2</v>
      </c>
      <c r="F371" s="17">
        <f t="shared" si="70"/>
        <v>1.5470878796718475E-2</v>
      </c>
      <c r="G371" s="17">
        <f t="shared" si="70"/>
        <v>1.4085833237534852E-2</v>
      </c>
      <c r="H371" s="17">
        <f t="shared" si="70"/>
        <v>2.1166684707182873E-2</v>
      </c>
      <c r="I371" s="17">
        <f t="shared" si="70"/>
        <v>3.0247701954628912E-2</v>
      </c>
      <c r="J371" s="17">
        <f t="shared" si="70"/>
        <v>4.0889179822745009E-2</v>
      </c>
      <c r="K371" s="17">
        <f t="shared" si="70"/>
        <v>4.5885382654333902E-2</v>
      </c>
      <c r="L371" s="17">
        <f t="shared" si="70"/>
        <v>3.9350163727753594E-2</v>
      </c>
      <c r="M371" s="17">
        <f t="shared" si="70"/>
        <v>2.98938180204215E-2</v>
      </c>
      <c r="N371" s="17">
        <f t="shared" si="70"/>
        <v>2.0658387718839245E-2</v>
      </c>
      <c r="O371" s="17">
        <f t="shared" si="70"/>
        <v>3.4001213907451026E-2</v>
      </c>
      <c r="P371" s="17">
        <f t="shared" si="70"/>
        <v>3.385292969541491E-2</v>
      </c>
      <c r="Q371" s="17">
        <f t="shared" si="70"/>
        <v>4.0918736703010265E-2</v>
      </c>
      <c r="R371" s="17">
        <f t="shared" si="70"/>
        <v>4.2204501938963877E-2</v>
      </c>
      <c r="S371" s="17">
        <f t="shared" si="70"/>
        <v>4.3444187450558738E-2</v>
      </c>
      <c r="T371" s="17">
        <f t="shared" si="70"/>
        <v>3.7581937776708554E-2</v>
      </c>
      <c r="U371" s="17">
        <f t="shared" si="70"/>
        <v>3.3477717776662849E-2</v>
      </c>
      <c r="V371" s="17">
        <f t="shared" si="70"/>
        <v>3.4123468432542776E-2</v>
      </c>
      <c r="W371" s="17">
        <f t="shared" si="70"/>
        <v>3.480164650309174E-2</v>
      </c>
      <c r="X371" s="17">
        <f t="shared" si="70"/>
        <v>3.1069330020014736E-2</v>
      </c>
      <c r="Y371" s="17">
        <f t="shared" si="70"/>
        <v>2.8209418798627116E-2</v>
      </c>
    </row>
    <row r="372" spans="1:25" x14ac:dyDescent="0.35">
      <c r="A372" s="1" t="s">
        <v>12</v>
      </c>
      <c r="B372" s="2">
        <v>1079.3</v>
      </c>
      <c r="C372" s="2">
        <v>1151.2</v>
      </c>
      <c r="D372" s="2">
        <v>1212.7</v>
      </c>
      <c r="E372" s="2">
        <v>1291.9000000000001</v>
      </c>
      <c r="F372" s="2">
        <v>1277.3</v>
      </c>
      <c r="G372" s="2">
        <v>1241</v>
      </c>
      <c r="H372" s="2">
        <v>1251.5</v>
      </c>
      <c r="I372" s="2">
        <v>1308.0999999999999</v>
      </c>
      <c r="J372" s="2">
        <v>1364.8</v>
      </c>
      <c r="K372" s="2">
        <v>1440.3</v>
      </c>
      <c r="L372" s="2">
        <v>1488.2</v>
      </c>
      <c r="M372" s="2">
        <v>1480.8</v>
      </c>
      <c r="N372" s="2">
        <v>1310.5</v>
      </c>
      <c r="O372" s="2">
        <v>1301.5</v>
      </c>
      <c r="P372" s="2">
        <v>1351.1</v>
      </c>
      <c r="Q372" s="2">
        <v>1421.4</v>
      </c>
      <c r="R372" s="2">
        <v>1462.2</v>
      </c>
      <c r="S372" s="2">
        <v>1547.5</v>
      </c>
      <c r="T372" s="2">
        <v>1607.4</v>
      </c>
      <c r="U372" s="2">
        <v>1627.2</v>
      </c>
      <c r="V372" s="2">
        <v>1706.8</v>
      </c>
      <c r="W372" s="2">
        <v>1799.3</v>
      </c>
      <c r="X372" s="2">
        <v>1868.2</v>
      </c>
      <c r="Y372" s="2">
        <v>1850.1</v>
      </c>
    </row>
    <row r="373" spans="1:25" x14ac:dyDescent="0.35">
      <c r="A373" s="1" t="s">
        <v>13</v>
      </c>
      <c r="B373" s="2">
        <v>57.3</v>
      </c>
      <c r="C373" s="2">
        <v>53.9</v>
      </c>
      <c r="D373" s="2">
        <v>48</v>
      </c>
      <c r="E373" s="2">
        <v>52.5</v>
      </c>
      <c r="F373" s="2">
        <v>55.1</v>
      </c>
      <c r="G373" s="2">
        <v>67.2</v>
      </c>
      <c r="H373" s="2">
        <v>68.900000000000006</v>
      </c>
      <c r="I373" s="2">
        <v>78.599999999999994</v>
      </c>
      <c r="J373" s="2">
        <v>78.8</v>
      </c>
      <c r="K373" s="2">
        <v>92.9</v>
      </c>
      <c r="L373" s="2">
        <v>103.1</v>
      </c>
      <c r="M373" s="2">
        <v>113.3</v>
      </c>
      <c r="N373" s="2">
        <v>109.8</v>
      </c>
      <c r="O373" s="2">
        <v>114.3</v>
      </c>
      <c r="P373" s="2">
        <v>123.9</v>
      </c>
      <c r="Q373" s="2">
        <v>127.2</v>
      </c>
      <c r="R373" s="2">
        <v>134.6</v>
      </c>
      <c r="S373" s="2">
        <v>142.4</v>
      </c>
      <c r="T373" s="2">
        <v>136</v>
      </c>
      <c r="U373" s="2">
        <v>131</v>
      </c>
      <c r="V373" s="2">
        <v>139.1</v>
      </c>
      <c r="W373" s="2">
        <v>144.4</v>
      </c>
      <c r="X373" s="2">
        <v>140</v>
      </c>
      <c r="Y373" s="2">
        <v>-31.9</v>
      </c>
    </row>
    <row r="374" spans="1:25" x14ac:dyDescent="0.35">
      <c r="A374" s="1" t="s">
        <v>14</v>
      </c>
      <c r="B374" s="2">
        <v>789.6</v>
      </c>
      <c r="C374" s="2">
        <v>786.8</v>
      </c>
      <c r="D374" s="2">
        <v>823.8</v>
      </c>
      <c r="E374" s="2">
        <v>875.5</v>
      </c>
      <c r="F374" s="2">
        <v>851.3</v>
      </c>
      <c r="G374" s="2">
        <v>861.9</v>
      </c>
      <c r="H374" s="2">
        <v>982.4</v>
      </c>
      <c r="I374" s="2">
        <v>1115.9000000000001</v>
      </c>
      <c r="J374" s="2">
        <v>1255.3</v>
      </c>
      <c r="K374" s="2">
        <v>1356.9</v>
      </c>
      <c r="L374" s="2">
        <v>1429.9</v>
      </c>
      <c r="M374" s="2">
        <v>1395.7</v>
      </c>
      <c r="N374" s="2">
        <v>1250.4000000000001</v>
      </c>
      <c r="O374" s="2">
        <v>1361.1</v>
      </c>
      <c r="P374" s="2">
        <v>1461.2</v>
      </c>
      <c r="Q374" s="2">
        <v>1480.2</v>
      </c>
      <c r="R374" s="2">
        <v>1591.2</v>
      </c>
      <c r="S374" s="2">
        <v>1617.2</v>
      </c>
      <c r="T374" s="2">
        <v>1524.7</v>
      </c>
      <c r="U374" s="2">
        <v>1476.3</v>
      </c>
      <c r="V374" s="2">
        <v>1606.8</v>
      </c>
      <c r="W374" s="2">
        <v>1733.3</v>
      </c>
      <c r="X374" s="2">
        <v>1724.6</v>
      </c>
      <c r="Y374" s="2">
        <v>1706.2</v>
      </c>
    </row>
    <row r="375" spans="1:25" x14ac:dyDescent="0.35">
      <c r="A375" s="1" t="s">
        <v>15</v>
      </c>
      <c r="B375" s="2">
        <v>3115.7</v>
      </c>
      <c r="C375" s="2">
        <v>3151.5</v>
      </c>
      <c r="D375" s="2">
        <v>3238.3</v>
      </c>
      <c r="E375" s="2">
        <v>3446.3</v>
      </c>
      <c r="F375" s="2">
        <v>3297.5</v>
      </c>
      <c r="G375" s="2">
        <v>3207.9</v>
      </c>
      <c r="H375" s="2">
        <v>3307.9</v>
      </c>
      <c r="I375" s="2">
        <v>3624.5</v>
      </c>
      <c r="J375" s="2">
        <v>4086.1</v>
      </c>
      <c r="K375" s="2">
        <v>4305.3</v>
      </c>
      <c r="L375" s="2">
        <v>4547</v>
      </c>
      <c r="M375" s="2">
        <v>4766.2</v>
      </c>
      <c r="N375" s="2">
        <v>3682.7</v>
      </c>
      <c r="O375" s="2">
        <v>4125.3</v>
      </c>
      <c r="P375" s="2">
        <v>4710.2</v>
      </c>
      <c r="Q375" s="2">
        <v>4883</v>
      </c>
      <c r="R375" s="2">
        <v>5057.6000000000004</v>
      </c>
      <c r="S375" s="2">
        <v>5221.1000000000004</v>
      </c>
      <c r="T375" s="2">
        <v>4773.8</v>
      </c>
      <c r="U375" s="2">
        <v>4624.3</v>
      </c>
      <c r="V375" s="2">
        <v>4834</v>
      </c>
      <c r="W375" s="2">
        <v>5110.1000000000004</v>
      </c>
      <c r="X375" s="2">
        <v>4968.6000000000004</v>
      </c>
      <c r="Y375" s="2">
        <v>4665.3999999999996</v>
      </c>
    </row>
    <row r="376" spans="1:25" x14ac:dyDescent="0.35">
      <c r="A376" s="1" t="s">
        <v>16</v>
      </c>
      <c r="B376" s="2">
        <v>87.1</v>
      </c>
      <c r="C376" s="2">
        <v>81.900000000000006</v>
      </c>
      <c r="D376" s="2">
        <v>110.9</v>
      </c>
      <c r="E376" s="2">
        <v>142.19999999999999</v>
      </c>
      <c r="F376" s="2">
        <v>168.8</v>
      </c>
      <c r="G376" s="2">
        <v>118.6</v>
      </c>
      <c r="H376" s="2">
        <v>117.8</v>
      </c>
      <c r="I376" s="2">
        <v>134.4</v>
      </c>
      <c r="J376" s="2">
        <v>182.8</v>
      </c>
      <c r="K376" s="2">
        <v>168.9</v>
      </c>
      <c r="L376" s="2">
        <v>189.7</v>
      </c>
      <c r="M376" s="2">
        <v>228.6</v>
      </c>
      <c r="N376" s="2">
        <v>156.9</v>
      </c>
      <c r="O376" s="2">
        <v>162.9</v>
      </c>
      <c r="P376" s="2">
        <v>195.8</v>
      </c>
      <c r="Q376" s="2">
        <v>185.1</v>
      </c>
      <c r="R376" s="2">
        <v>199</v>
      </c>
      <c r="S376" s="2">
        <v>192.1</v>
      </c>
      <c r="T376" s="2">
        <v>146.4</v>
      </c>
      <c r="U376" s="2">
        <v>140.19999999999999</v>
      </c>
      <c r="V376" s="2">
        <v>148.1</v>
      </c>
      <c r="W376" s="2">
        <v>161.5</v>
      </c>
      <c r="X376" s="2">
        <v>146.5</v>
      </c>
      <c r="Y376" s="2">
        <v>126.1</v>
      </c>
    </row>
    <row r="377" spans="1:25" x14ac:dyDescent="0.35">
      <c r="A377" s="1" t="s">
        <v>17</v>
      </c>
      <c r="B377" s="2">
        <v>2450</v>
      </c>
      <c r="C377" s="2">
        <v>2450.6</v>
      </c>
      <c r="D377" s="2">
        <v>2487.6999999999998</v>
      </c>
      <c r="E377" s="2">
        <v>2632.1</v>
      </c>
      <c r="F377" s="2">
        <v>2431.3000000000002</v>
      </c>
      <c r="G377" s="2">
        <v>2419.6</v>
      </c>
      <c r="H377" s="2">
        <v>2501.6999999999998</v>
      </c>
      <c r="I377" s="2">
        <v>2824.6</v>
      </c>
      <c r="J377" s="2">
        <v>3167.5</v>
      </c>
      <c r="K377" s="2">
        <v>3355.6</v>
      </c>
      <c r="L377" s="2">
        <v>3556</v>
      </c>
      <c r="M377" s="2">
        <v>3788.9</v>
      </c>
      <c r="N377" s="2">
        <v>2812.8</v>
      </c>
      <c r="O377" s="2">
        <v>3241.5</v>
      </c>
      <c r="P377" s="2">
        <v>3779.7</v>
      </c>
      <c r="Q377" s="2">
        <v>3904.6</v>
      </c>
      <c r="R377" s="2">
        <v>4029.9</v>
      </c>
      <c r="S377" s="2">
        <v>4140.5</v>
      </c>
      <c r="T377" s="2">
        <v>3756.9</v>
      </c>
      <c r="U377" s="2">
        <v>3610.4</v>
      </c>
      <c r="V377" s="2">
        <v>3756</v>
      </c>
      <c r="W377" s="2">
        <v>3980.6</v>
      </c>
      <c r="X377" s="2">
        <v>3820.8</v>
      </c>
      <c r="Y377" s="2">
        <v>3588.4</v>
      </c>
    </row>
    <row r="378" spans="1:25" x14ac:dyDescent="0.35">
      <c r="A378" s="1" t="s">
        <v>18</v>
      </c>
      <c r="B378" s="2">
        <v>578.6</v>
      </c>
      <c r="C378" s="2">
        <v>619.1</v>
      </c>
      <c r="D378" s="2">
        <v>639.70000000000005</v>
      </c>
      <c r="E378" s="2">
        <v>672</v>
      </c>
      <c r="F378" s="2">
        <v>697.4</v>
      </c>
      <c r="G378" s="2">
        <v>669.8</v>
      </c>
      <c r="H378" s="2">
        <v>688.4</v>
      </c>
      <c r="I378" s="2">
        <v>665.6</v>
      </c>
      <c r="J378" s="2">
        <v>735.7</v>
      </c>
      <c r="K378" s="2">
        <v>780.8</v>
      </c>
      <c r="L378" s="2">
        <v>801.3</v>
      </c>
      <c r="M378" s="2">
        <v>748.7</v>
      </c>
      <c r="N378" s="2">
        <v>713</v>
      </c>
      <c r="O378" s="2">
        <v>721</v>
      </c>
      <c r="P378" s="2">
        <v>734.7</v>
      </c>
      <c r="Q378" s="2">
        <v>793.3</v>
      </c>
      <c r="R378" s="2">
        <v>828.7</v>
      </c>
      <c r="S378" s="2">
        <v>888.5</v>
      </c>
      <c r="T378" s="2">
        <v>870.5</v>
      </c>
      <c r="U378" s="2">
        <v>873.7</v>
      </c>
      <c r="V378" s="2">
        <v>930</v>
      </c>
      <c r="W378" s="2">
        <v>968</v>
      </c>
      <c r="X378" s="2">
        <v>1001.3</v>
      </c>
      <c r="Y378" s="2">
        <v>950.8</v>
      </c>
    </row>
    <row r="380" spans="1:25" x14ac:dyDescent="0.35">
      <c r="A380" s="2" t="s">
        <v>73</v>
      </c>
      <c r="B380" s="2">
        <v>176.9</v>
      </c>
      <c r="C380" s="2">
        <v>151.5</v>
      </c>
      <c r="D380" s="2">
        <v>156.1</v>
      </c>
      <c r="E380" s="2">
        <v>218.6</v>
      </c>
      <c r="F380" s="2">
        <v>226.6</v>
      </c>
      <c r="G380" s="2">
        <v>196</v>
      </c>
      <c r="H380" s="2">
        <v>252.9</v>
      </c>
      <c r="I380" s="2">
        <v>300.10000000000002</v>
      </c>
      <c r="J380" s="2">
        <v>394.5</v>
      </c>
      <c r="K380" s="2">
        <v>445.2</v>
      </c>
      <c r="L380" s="2">
        <v>476.3</v>
      </c>
      <c r="M380" s="2">
        <v>614.6</v>
      </c>
      <c r="N380" s="2">
        <v>404.9</v>
      </c>
      <c r="O380" s="2">
        <v>500.1</v>
      </c>
      <c r="P380" s="2">
        <v>601.79999999999995</v>
      </c>
      <c r="Q380" s="2">
        <v>613.5</v>
      </c>
      <c r="R380" s="2">
        <v>663.4</v>
      </c>
      <c r="S380" s="2">
        <v>746</v>
      </c>
      <c r="T380" s="2">
        <v>496</v>
      </c>
      <c r="U380" s="2">
        <v>388.4</v>
      </c>
      <c r="V380" s="2">
        <v>499</v>
      </c>
      <c r="W380" s="2">
        <v>619.4</v>
      </c>
      <c r="X380" s="2">
        <v>585.5</v>
      </c>
      <c r="Y380" s="2">
        <v>412.3</v>
      </c>
    </row>
    <row r="381" spans="1:25" x14ac:dyDescent="0.35">
      <c r="A381" s="2" t="s">
        <v>11</v>
      </c>
      <c r="B381" s="2">
        <v>95.1</v>
      </c>
      <c r="C381" s="2">
        <v>81.7</v>
      </c>
      <c r="D381" s="2">
        <v>84.6</v>
      </c>
      <c r="E381" s="2">
        <v>110.5</v>
      </c>
      <c r="F381" s="2">
        <v>123.9</v>
      </c>
      <c r="G381" s="2">
        <v>112.4</v>
      </c>
      <c r="H381" s="2">
        <v>138.9</v>
      </c>
      <c r="I381" s="2">
        <v>166.4</v>
      </c>
      <c r="J381" s="2">
        <v>225.4</v>
      </c>
      <c r="K381" s="2">
        <v>273.10000000000002</v>
      </c>
      <c r="L381" s="2">
        <v>314.10000000000002</v>
      </c>
      <c r="M381" s="2">
        <v>392.5</v>
      </c>
      <c r="N381" s="2">
        <v>275.39999999999998</v>
      </c>
      <c r="O381" s="2">
        <v>306.39999999999998</v>
      </c>
      <c r="P381" s="2">
        <v>357.8</v>
      </c>
      <c r="Q381" s="2">
        <v>360.5</v>
      </c>
      <c r="R381" s="2">
        <v>387.8</v>
      </c>
      <c r="S381" s="2">
        <v>417</v>
      </c>
      <c r="T381" s="2">
        <v>261.7</v>
      </c>
      <c r="U381" s="2">
        <v>218.1</v>
      </c>
      <c r="V381" s="2">
        <v>276.89999999999998</v>
      </c>
      <c r="W381" s="2">
        <v>320.10000000000002</v>
      </c>
      <c r="X381" s="2">
        <v>295.7</v>
      </c>
      <c r="Y381" s="2">
        <v>182.1</v>
      </c>
    </row>
    <row r="382" spans="1:25" x14ac:dyDescent="0.35">
      <c r="A382" s="2" t="s">
        <v>12</v>
      </c>
      <c r="B382" s="2">
        <v>35.1</v>
      </c>
      <c r="C382" s="2">
        <v>35.9</v>
      </c>
      <c r="D382" s="2">
        <v>34.799999999999997</v>
      </c>
      <c r="E382" s="2">
        <v>36</v>
      </c>
      <c r="F382" s="2">
        <v>38.6</v>
      </c>
      <c r="G382" s="2">
        <v>35.799999999999997</v>
      </c>
      <c r="H382" s="2">
        <v>37.1</v>
      </c>
      <c r="I382" s="2">
        <v>41.5</v>
      </c>
      <c r="J382" s="2">
        <v>47.2</v>
      </c>
      <c r="K382" s="2">
        <v>57</v>
      </c>
      <c r="L382" s="2">
        <v>62.7</v>
      </c>
      <c r="M382" s="2">
        <v>72.8</v>
      </c>
      <c r="N382" s="2">
        <v>64.7</v>
      </c>
      <c r="O382" s="2">
        <v>69.2</v>
      </c>
      <c r="P382" s="2">
        <v>80.3</v>
      </c>
      <c r="Q382" s="2">
        <v>90.5</v>
      </c>
      <c r="R382" s="2">
        <v>93.5</v>
      </c>
      <c r="S382" s="2">
        <v>101.1</v>
      </c>
      <c r="T382" s="2">
        <v>91.9</v>
      </c>
      <c r="U382" s="2">
        <v>74.5</v>
      </c>
      <c r="V382" s="2">
        <v>76.900000000000006</v>
      </c>
      <c r="W382" s="2">
        <v>84.8</v>
      </c>
      <c r="X382" s="2">
        <v>86.2</v>
      </c>
      <c r="Y382" s="2">
        <v>70.900000000000006</v>
      </c>
    </row>
    <row r="383" spans="1:25" x14ac:dyDescent="0.35">
      <c r="A383" s="2" t="s">
        <v>13</v>
      </c>
      <c r="B383" s="2">
        <v>13</v>
      </c>
      <c r="C383" s="2">
        <v>12.2</v>
      </c>
      <c r="D383" s="2">
        <v>12</v>
      </c>
      <c r="E383" s="2">
        <v>14.5</v>
      </c>
      <c r="F383" s="2">
        <v>14.9</v>
      </c>
      <c r="G383" s="2">
        <v>14.7</v>
      </c>
      <c r="H383" s="2">
        <v>17.100000000000001</v>
      </c>
      <c r="I383" s="2">
        <v>20.3</v>
      </c>
      <c r="J383" s="2">
        <v>26</v>
      </c>
      <c r="K383" s="2">
        <v>29.9</v>
      </c>
      <c r="L383" s="2">
        <v>33.5</v>
      </c>
      <c r="M383" s="2">
        <v>42.2</v>
      </c>
      <c r="N383" s="2">
        <v>29.6</v>
      </c>
      <c r="O383" s="2">
        <v>33</v>
      </c>
      <c r="P383" s="2">
        <v>37.700000000000003</v>
      </c>
      <c r="Q383" s="2">
        <v>40</v>
      </c>
      <c r="R383" s="2">
        <v>41.6</v>
      </c>
      <c r="S383" s="2">
        <v>46.1</v>
      </c>
      <c r="T383" s="2">
        <v>39.799999999999997</v>
      </c>
      <c r="U383" s="2">
        <v>37.4</v>
      </c>
      <c r="V383" s="2">
        <v>39</v>
      </c>
      <c r="W383" s="2">
        <v>44.3</v>
      </c>
      <c r="X383" s="2">
        <v>44.4</v>
      </c>
      <c r="Y383" s="2">
        <v>38.1</v>
      </c>
    </row>
    <row r="384" spans="1:25" x14ac:dyDescent="0.35">
      <c r="A384" s="2" t="s">
        <v>14</v>
      </c>
      <c r="B384" s="2">
        <v>47</v>
      </c>
      <c r="C384" s="2">
        <v>33.6</v>
      </c>
      <c r="D384" s="2">
        <v>37.799999999999997</v>
      </c>
      <c r="E384" s="2">
        <v>60.1</v>
      </c>
      <c r="F384" s="2">
        <v>70.400000000000006</v>
      </c>
      <c r="G384" s="2">
        <v>62</v>
      </c>
      <c r="H384" s="2">
        <v>84.7</v>
      </c>
      <c r="I384" s="2">
        <v>104.6</v>
      </c>
      <c r="J384" s="2">
        <v>152.19999999999999</v>
      </c>
      <c r="K384" s="2">
        <v>186.2</v>
      </c>
      <c r="L384" s="2">
        <v>217.9</v>
      </c>
      <c r="M384" s="2">
        <v>277.5</v>
      </c>
      <c r="N384" s="2">
        <v>181.2</v>
      </c>
      <c r="O384" s="2">
        <v>204.2</v>
      </c>
      <c r="P384" s="2">
        <v>239.9</v>
      </c>
      <c r="Q384" s="2">
        <v>230</v>
      </c>
      <c r="R384" s="2">
        <v>252.6</v>
      </c>
      <c r="S384" s="2">
        <v>269.8</v>
      </c>
      <c r="T384" s="2">
        <v>130.1</v>
      </c>
      <c r="U384" s="2">
        <v>106.2</v>
      </c>
      <c r="V384" s="2">
        <v>161</v>
      </c>
      <c r="W384" s="2">
        <v>191.1</v>
      </c>
      <c r="X384" s="2">
        <v>165</v>
      </c>
      <c r="Y384" s="2">
        <v>73.099999999999994</v>
      </c>
    </row>
    <row r="385" spans="1:26" x14ac:dyDescent="0.35">
      <c r="A385" s="2" t="s">
        <v>15</v>
      </c>
      <c r="B385" s="2">
        <v>81.8</v>
      </c>
      <c r="C385" s="2">
        <v>69.8</v>
      </c>
      <c r="D385" s="2">
        <v>71.5</v>
      </c>
      <c r="E385" s="2">
        <v>108</v>
      </c>
      <c r="F385" s="2">
        <v>102.7</v>
      </c>
      <c r="G385" s="2">
        <v>83.6</v>
      </c>
      <c r="H385" s="2">
        <v>114</v>
      </c>
      <c r="I385" s="2">
        <v>133.6</v>
      </c>
      <c r="J385" s="2">
        <v>169.1</v>
      </c>
      <c r="K385" s="2">
        <v>172</v>
      </c>
      <c r="L385" s="2">
        <v>162.19999999999999</v>
      </c>
      <c r="M385" s="2">
        <v>222</v>
      </c>
      <c r="N385" s="2">
        <v>129.5</v>
      </c>
      <c r="O385" s="2">
        <v>193.7</v>
      </c>
      <c r="P385" s="2">
        <v>244</v>
      </c>
      <c r="Q385" s="2">
        <v>253</v>
      </c>
      <c r="R385" s="2">
        <v>275.7</v>
      </c>
      <c r="S385" s="2">
        <v>328.9</v>
      </c>
      <c r="T385" s="2">
        <v>234.3</v>
      </c>
      <c r="U385" s="2">
        <v>170.3</v>
      </c>
      <c r="V385" s="2">
        <v>222.1</v>
      </c>
      <c r="W385" s="2">
        <v>299.3</v>
      </c>
      <c r="X385" s="2">
        <v>289.8</v>
      </c>
      <c r="Y385" s="2">
        <v>230.2</v>
      </c>
    </row>
    <row r="386" spans="1:26" x14ac:dyDescent="0.35">
      <c r="A386" s="2" t="s">
        <v>16</v>
      </c>
      <c r="B386" s="2">
        <v>6</v>
      </c>
      <c r="C386" s="2">
        <v>4.3</v>
      </c>
      <c r="D386" s="2">
        <v>4.4000000000000004</v>
      </c>
      <c r="E386" s="2">
        <v>7.7</v>
      </c>
      <c r="F386" s="2">
        <v>7.7</v>
      </c>
      <c r="G386" s="2">
        <v>5.5</v>
      </c>
      <c r="H386" s="2">
        <v>7.3</v>
      </c>
      <c r="I386" s="2">
        <v>8.6</v>
      </c>
      <c r="J386" s="2">
        <v>13.1</v>
      </c>
      <c r="K386" s="2">
        <v>14.2</v>
      </c>
      <c r="L386" s="2">
        <v>14.1</v>
      </c>
      <c r="M386" s="2">
        <v>20</v>
      </c>
      <c r="N386" s="2">
        <v>11.2</v>
      </c>
      <c r="O386" s="2">
        <v>17.100000000000001</v>
      </c>
      <c r="P386" s="2">
        <v>24.6</v>
      </c>
      <c r="Q386" s="2">
        <v>24.5</v>
      </c>
      <c r="R386" s="2">
        <v>26.1</v>
      </c>
      <c r="S386" s="2">
        <v>27.5</v>
      </c>
      <c r="T386" s="2">
        <v>16.2</v>
      </c>
      <c r="U386" s="2">
        <v>10.4</v>
      </c>
      <c r="V386" s="2">
        <v>13.1</v>
      </c>
      <c r="W386" s="2">
        <v>21</v>
      </c>
      <c r="X386" s="2">
        <v>19</v>
      </c>
      <c r="Y386" s="2">
        <v>14.1</v>
      </c>
    </row>
    <row r="387" spans="1:26" x14ac:dyDescent="0.35">
      <c r="A387" s="2" t="s">
        <v>17</v>
      </c>
      <c r="B387" s="2">
        <v>39.1</v>
      </c>
      <c r="C387" s="2">
        <v>30.7</v>
      </c>
      <c r="D387" s="2">
        <v>31.7</v>
      </c>
      <c r="E387" s="2">
        <v>49.9</v>
      </c>
      <c r="F387" s="2">
        <v>45.5</v>
      </c>
      <c r="G387" s="2">
        <v>35.5</v>
      </c>
      <c r="H387" s="2">
        <v>60.2</v>
      </c>
      <c r="I387" s="2">
        <v>72.3</v>
      </c>
      <c r="J387" s="2">
        <v>86.1</v>
      </c>
      <c r="K387" s="2">
        <v>83.1</v>
      </c>
      <c r="L387" s="2">
        <v>74.2</v>
      </c>
      <c r="M387" s="2">
        <v>116</v>
      </c>
      <c r="N387" s="2">
        <v>60.7</v>
      </c>
      <c r="O387" s="2">
        <v>100.7</v>
      </c>
      <c r="P387" s="2">
        <v>122.9</v>
      </c>
      <c r="Q387" s="2">
        <v>112.6</v>
      </c>
      <c r="R387" s="2">
        <v>121.4</v>
      </c>
      <c r="S387" s="2">
        <v>148.30000000000001</v>
      </c>
      <c r="T387" s="2">
        <v>94.2</v>
      </c>
      <c r="U387" s="2">
        <v>72.599999999999994</v>
      </c>
      <c r="V387" s="2">
        <v>101.4</v>
      </c>
      <c r="W387" s="2">
        <v>140.19999999999999</v>
      </c>
      <c r="X387" s="2">
        <v>124.1</v>
      </c>
      <c r="Y387" s="2">
        <v>108.9</v>
      </c>
    </row>
    <row r="388" spans="1:26" x14ac:dyDescent="0.35">
      <c r="A388" s="2" t="s">
        <v>18</v>
      </c>
      <c r="B388" s="2">
        <v>36.700000000000003</v>
      </c>
      <c r="C388" s="2">
        <v>34.799999999999997</v>
      </c>
      <c r="D388" s="2">
        <v>35.4</v>
      </c>
      <c r="E388" s="2">
        <v>50.4</v>
      </c>
      <c r="F388" s="2">
        <v>49.5</v>
      </c>
      <c r="G388" s="2">
        <v>42.5</v>
      </c>
      <c r="H388" s="2">
        <v>46.5</v>
      </c>
      <c r="I388" s="2">
        <v>52.8</v>
      </c>
      <c r="J388" s="2">
        <v>69.900000000000006</v>
      </c>
      <c r="K388" s="2">
        <v>74.7</v>
      </c>
      <c r="L388" s="2">
        <v>74</v>
      </c>
      <c r="M388" s="2">
        <v>86.1</v>
      </c>
      <c r="N388" s="2">
        <v>57.5</v>
      </c>
      <c r="O388" s="2">
        <v>76</v>
      </c>
      <c r="P388" s="2">
        <v>96.5</v>
      </c>
      <c r="Q388" s="2">
        <v>115.9</v>
      </c>
      <c r="R388" s="2">
        <v>128.1</v>
      </c>
      <c r="S388" s="2">
        <v>153.1</v>
      </c>
      <c r="T388" s="2">
        <v>123.8</v>
      </c>
      <c r="U388" s="2">
        <v>87.3</v>
      </c>
      <c r="V388" s="2">
        <v>107.6</v>
      </c>
      <c r="W388" s="2">
        <v>138.1</v>
      </c>
      <c r="X388" s="2">
        <v>146.80000000000001</v>
      </c>
      <c r="Y388" s="2">
        <v>107.1</v>
      </c>
    </row>
    <row r="389" spans="1:26" x14ac:dyDescent="0.35">
      <c r="A389" s="7" t="s">
        <v>2</v>
      </c>
      <c r="B389" s="27">
        <f>C380/C381+(C380-C381)/C381</f>
        <v>2.708690330477356</v>
      </c>
      <c r="C389" s="27">
        <f t="shared" ref="C389:X389" si="71">D380/D381+(D380-D381)/D381</f>
        <v>2.6903073286052011</v>
      </c>
      <c r="D389" s="27">
        <f t="shared" si="71"/>
        <v>2.9565610859728504</v>
      </c>
      <c r="E389" s="27">
        <f t="shared" si="71"/>
        <v>2.6577885391444709</v>
      </c>
      <c r="F389" s="27">
        <f t="shared" si="71"/>
        <v>2.487544483985765</v>
      </c>
      <c r="G389" s="27">
        <f t="shared" si="71"/>
        <v>2.6414686825053995</v>
      </c>
      <c r="H389" s="27">
        <f t="shared" si="71"/>
        <v>2.6069711538461542</v>
      </c>
      <c r="I389" s="27">
        <f t="shared" si="71"/>
        <v>2.5004436557231586</v>
      </c>
      <c r="J389" s="27">
        <f t="shared" si="71"/>
        <v>2.2603441962651041</v>
      </c>
      <c r="K389" s="27">
        <f t="shared" si="71"/>
        <v>2.0327921044253423</v>
      </c>
      <c r="L389" s="27">
        <f t="shared" si="71"/>
        <v>2.13171974522293</v>
      </c>
      <c r="M389" s="27">
        <f t="shared" si="71"/>
        <v>1.9404502541757442</v>
      </c>
      <c r="N389" s="27">
        <f t="shared" si="71"/>
        <v>2.2643603133159274</v>
      </c>
      <c r="O389" s="27">
        <f t="shared" si="71"/>
        <v>2.3638904415874786</v>
      </c>
      <c r="P389" s="27">
        <f t="shared" si="71"/>
        <v>2.4036061026352287</v>
      </c>
      <c r="Q389" s="27">
        <f t="shared" si="71"/>
        <v>2.4213512119649301</v>
      </c>
      <c r="R389" s="27">
        <f t="shared" si="71"/>
        <v>2.5779376498800959</v>
      </c>
      <c r="S389" s="27">
        <f t="shared" si="71"/>
        <v>2.7905999235766146</v>
      </c>
      <c r="T389" s="27">
        <f t="shared" si="71"/>
        <v>2.5616689591930304</v>
      </c>
      <c r="U389" s="27">
        <f t="shared" si="71"/>
        <v>2.6041892379920553</v>
      </c>
      <c r="V389" s="27">
        <f t="shared" si="71"/>
        <v>2.870040612308653</v>
      </c>
      <c r="W389" s="27">
        <f t="shared" si="71"/>
        <v>2.9600946905647616</v>
      </c>
      <c r="X389" s="27">
        <f t="shared" si="71"/>
        <v>3.528281164195497</v>
      </c>
      <c r="Y389" s="27">
        <f>Y380/Y381+(Y380-Y381)/Y381</f>
        <v>3.528281164195497</v>
      </c>
    </row>
    <row r="390" spans="1:26" x14ac:dyDescent="0.35">
      <c r="A390" s="7" t="s">
        <v>63</v>
      </c>
      <c r="B390" s="5">
        <v>39.9</v>
      </c>
      <c r="C390" s="5">
        <v>43.2</v>
      </c>
      <c r="D390" s="5">
        <v>42.6</v>
      </c>
      <c r="E390" s="5">
        <v>43.7</v>
      </c>
      <c r="F390" s="5">
        <v>49.6</v>
      </c>
      <c r="G390" s="5">
        <v>55</v>
      </c>
      <c r="H390" s="5">
        <v>58.1</v>
      </c>
      <c r="I390" s="5">
        <v>64.599999999999994</v>
      </c>
      <c r="J390" s="5">
        <v>82</v>
      </c>
      <c r="K390" s="5">
        <v>102.6</v>
      </c>
      <c r="L390" s="5">
        <v>112.6</v>
      </c>
      <c r="M390" s="5">
        <v>125.4</v>
      </c>
      <c r="N390" s="5">
        <v>118.7</v>
      </c>
      <c r="O390" s="5">
        <v>119.7</v>
      </c>
      <c r="P390" s="5">
        <v>128.69999999999999</v>
      </c>
      <c r="Q390" s="5">
        <v>145.1</v>
      </c>
      <c r="R390" s="5">
        <v>151.4</v>
      </c>
      <c r="S390" s="5">
        <v>171.5</v>
      </c>
      <c r="T390" s="5">
        <v>176.9</v>
      </c>
      <c r="U390" s="5">
        <v>165.7</v>
      </c>
      <c r="V390" s="5">
        <v>164.8</v>
      </c>
      <c r="W390" s="5">
        <v>154.80000000000001</v>
      </c>
      <c r="X390" s="5">
        <v>159.9</v>
      </c>
      <c r="Y390" s="5">
        <v>153.4</v>
      </c>
    </row>
    <row r="391" spans="1:26" x14ac:dyDescent="0.35">
      <c r="A391" s="7" t="s">
        <v>64</v>
      </c>
      <c r="B391" s="5">
        <f>B381-B390</f>
        <v>55.199999999999996</v>
      </c>
      <c r="C391" s="5">
        <f t="shared" ref="C391:Y391" si="72">C381-C390</f>
        <v>38.5</v>
      </c>
      <c r="D391" s="5">
        <f t="shared" si="72"/>
        <v>41.999999999999993</v>
      </c>
      <c r="E391" s="5">
        <f t="shared" si="72"/>
        <v>66.8</v>
      </c>
      <c r="F391" s="5">
        <f t="shared" si="72"/>
        <v>74.300000000000011</v>
      </c>
      <c r="G391" s="5">
        <f t="shared" si="72"/>
        <v>57.400000000000006</v>
      </c>
      <c r="H391" s="5">
        <f t="shared" si="72"/>
        <v>80.800000000000011</v>
      </c>
      <c r="I391" s="5">
        <f t="shared" si="72"/>
        <v>101.80000000000001</v>
      </c>
      <c r="J391" s="5">
        <f t="shared" si="72"/>
        <v>143.4</v>
      </c>
      <c r="K391" s="5">
        <f t="shared" si="72"/>
        <v>170.50000000000003</v>
      </c>
      <c r="L391" s="5">
        <f t="shared" si="72"/>
        <v>201.50000000000003</v>
      </c>
      <c r="M391" s="5">
        <f t="shared" si="72"/>
        <v>267.10000000000002</v>
      </c>
      <c r="N391" s="5">
        <f t="shared" si="72"/>
        <v>156.69999999999999</v>
      </c>
      <c r="O391" s="5">
        <f t="shared" si="72"/>
        <v>186.7</v>
      </c>
      <c r="P391" s="5">
        <f t="shared" si="72"/>
        <v>229.10000000000002</v>
      </c>
      <c r="Q391" s="5">
        <f t="shared" si="72"/>
        <v>215.4</v>
      </c>
      <c r="R391" s="5">
        <f t="shared" si="72"/>
        <v>236.4</v>
      </c>
      <c r="S391" s="5">
        <f t="shared" si="72"/>
        <v>245.5</v>
      </c>
      <c r="T391" s="5">
        <f t="shared" si="72"/>
        <v>84.799999999999983</v>
      </c>
      <c r="U391" s="5">
        <f t="shared" si="72"/>
        <v>52.400000000000006</v>
      </c>
      <c r="V391" s="5">
        <f t="shared" si="72"/>
        <v>112.09999999999997</v>
      </c>
      <c r="W391" s="5">
        <f t="shared" si="72"/>
        <v>165.3</v>
      </c>
      <c r="X391" s="5">
        <f t="shared" si="72"/>
        <v>135.79999999999998</v>
      </c>
      <c r="Y391" s="5">
        <f t="shared" si="72"/>
        <v>28.699999999999989</v>
      </c>
    </row>
    <row r="392" spans="1:26" s="5" customFormat="1" x14ac:dyDescent="0.35">
      <c r="A392" s="7" t="s">
        <v>65</v>
      </c>
      <c r="B392" s="5">
        <f>B384-B390</f>
        <v>7.1000000000000014</v>
      </c>
      <c r="C392" s="5">
        <f t="shared" ref="C392:Y392" si="73">C384-C390</f>
        <v>-9.6000000000000014</v>
      </c>
      <c r="D392" s="5">
        <f t="shared" si="73"/>
        <v>-4.8000000000000043</v>
      </c>
      <c r="E392" s="5">
        <f t="shared" si="73"/>
        <v>16.399999999999999</v>
      </c>
      <c r="F392" s="5">
        <f t="shared" si="73"/>
        <v>20.800000000000004</v>
      </c>
      <c r="G392" s="5">
        <f t="shared" si="73"/>
        <v>7</v>
      </c>
      <c r="H392" s="5">
        <f t="shared" si="73"/>
        <v>26.6</v>
      </c>
      <c r="I392" s="5">
        <f t="shared" si="73"/>
        <v>40</v>
      </c>
      <c r="J392" s="5">
        <f t="shared" si="73"/>
        <v>70.199999999999989</v>
      </c>
      <c r="K392" s="5">
        <f t="shared" si="73"/>
        <v>83.6</v>
      </c>
      <c r="L392" s="5">
        <f t="shared" si="73"/>
        <v>105.30000000000001</v>
      </c>
      <c r="M392" s="5">
        <f t="shared" si="73"/>
        <v>152.1</v>
      </c>
      <c r="N392" s="5">
        <f t="shared" si="73"/>
        <v>62.499999999999986</v>
      </c>
      <c r="O392" s="5">
        <f t="shared" si="73"/>
        <v>84.499999999999986</v>
      </c>
      <c r="P392" s="5">
        <f t="shared" si="73"/>
        <v>111.20000000000002</v>
      </c>
      <c r="Q392" s="5">
        <f t="shared" si="73"/>
        <v>84.9</v>
      </c>
      <c r="R392" s="5">
        <f t="shared" si="73"/>
        <v>101.19999999999999</v>
      </c>
      <c r="S392" s="5">
        <f t="shared" si="73"/>
        <v>98.300000000000011</v>
      </c>
      <c r="T392" s="5">
        <f t="shared" si="73"/>
        <v>-46.800000000000011</v>
      </c>
      <c r="U392" s="5">
        <f t="shared" si="73"/>
        <v>-59.499999999999986</v>
      </c>
      <c r="V392" s="5">
        <f t="shared" si="73"/>
        <v>-3.8000000000000114</v>
      </c>
      <c r="W392" s="5">
        <f t="shared" si="73"/>
        <v>36.299999999999983</v>
      </c>
      <c r="X392" s="5">
        <f t="shared" si="73"/>
        <v>5.0999999999999943</v>
      </c>
      <c r="Y392" s="5">
        <f t="shared" si="73"/>
        <v>-80.300000000000011</v>
      </c>
    </row>
    <row r="393" spans="1:26" s="5" customFormat="1" x14ac:dyDescent="0.35">
      <c r="A393" s="7" t="s">
        <v>66</v>
      </c>
      <c r="B393" s="14">
        <f>(B380-B392)/B389</f>
        <v>62.687121554450982</v>
      </c>
      <c r="C393" s="14">
        <f t="shared" ref="C393:Y393" si="74">(C380-C392)/C389</f>
        <v>59.881634446397186</v>
      </c>
      <c r="D393" s="14">
        <f t="shared" si="74"/>
        <v>54.421334557698202</v>
      </c>
      <c r="E393" s="14">
        <f t="shared" si="74"/>
        <v>76.078287276040101</v>
      </c>
      <c r="F393" s="14">
        <f t="shared" si="74"/>
        <v>82.732188841201719</v>
      </c>
      <c r="G393" s="14">
        <f t="shared" si="74"/>
        <v>71.551103843009003</v>
      </c>
      <c r="H393" s="14">
        <f t="shared" si="74"/>
        <v>86.805716920239732</v>
      </c>
      <c r="I393" s="14">
        <f t="shared" si="74"/>
        <v>104.02154009936126</v>
      </c>
      <c r="J393" s="14">
        <f t="shared" si="74"/>
        <v>143.47372428316865</v>
      </c>
      <c r="K393" s="14">
        <f t="shared" si="74"/>
        <v>177.8834142521535</v>
      </c>
      <c r="L393" s="14">
        <f t="shared" si="74"/>
        <v>174.03788693677544</v>
      </c>
      <c r="M393" s="14">
        <f t="shared" si="74"/>
        <v>238.34674401197606</v>
      </c>
      <c r="N393" s="14">
        <f t="shared" si="74"/>
        <v>151.21268377053903</v>
      </c>
      <c r="O393" s="14">
        <f t="shared" si="74"/>
        <v>175.81187041853869</v>
      </c>
      <c r="P393" s="14">
        <f t="shared" si="74"/>
        <v>204.10998268897862</v>
      </c>
      <c r="Q393" s="14">
        <f t="shared" si="74"/>
        <v>218.30785942492017</v>
      </c>
      <c r="R393" s="14">
        <f t="shared" si="74"/>
        <v>218.08130232558142</v>
      </c>
      <c r="S393" s="14">
        <f t="shared" si="74"/>
        <v>232.10062987813228</v>
      </c>
      <c r="T393" s="14">
        <f t="shared" si="74"/>
        <v>211.89310900304278</v>
      </c>
      <c r="U393" s="14">
        <f t="shared" si="74"/>
        <v>171.99210927749269</v>
      </c>
      <c r="V393" s="14">
        <f t="shared" si="74"/>
        <v>175.18915859366498</v>
      </c>
      <c r="W393" s="14">
        <f t="shared" si="74"/>
        <v>196.98694162001601</v>
      </c>
      <c r="X393" s="14">
        <f t="shared" si="74"/>
        <v>164.49936186770427</v>
      </c>
      <c r="Y393" s="14">
        <f t="shared" si="74"/>
        <v>139.61472373540857</v>
      </c>
    </row>
    <row r="394" spans="1:26" x14ac:dyDescent="0.35">
      <c r="A394" s="7" t="s">
        <v>68</v>
      </c>
      <c r="B394" s="5">
        <v>518.9</v>
      </c>
      <c r="C394" s="5">
        <v>534.20000000000005</v>
      </c>
      <c r="D394" s="5">
        <v>529.5</v>
      </c>
      <c r="E394" s="5">
        <v>575.6</v>
      </c>
      <c r="F394" s="5">
        <v>655.20000000000005</v>
      </c>
      <c r="G394" s="5">
        <v>727.3</v>
      </c>
      <c r="H394" s="5">
        <v>780.7</v>
      </c>
      <c r="I394" s="5">
        <v>932.6</v>
      </c>
      <c r="J394" s="5">
        <v>1224.3</v>
      </c>
      <c r="K394" s="5">
        <v>1424</v>
      </c>
      <c r="L394" s="5">
        <v>1511.9</v>
      </c>
      <c r="M394" s="5">
        <v>1648.2</v>
      </c>
      <c r="N394" s="5">
        <v>1490.6</v>
      </c>
      <c r="O394" s="5">
        <v>1573.8</v>
      </c>
      <c r="P394" s="5">
        <v>1751.4</v>
      </c>
      <c r="Q394" s="5">
        <v>1885.5</v>
      </c>
      <c r="R394" s="5">
        <v>2049.6999999999998</v>
      </c>
      <c r="S394" s="5">
        <v>2316.6</v>
      </c>
      <c r="T394" s="5">
        <v>2228.3000000000002</v>
      </c>
      <c r="U394" s="5">
        <v>2154.4</v>
      </c>
      <c r="V394" s="5">
        <v>2103.4</v>
      </c>
      <c r="W394" s="5">
        <v>2083.3000000000002</v>
      </c>
      <c r="X394" s="5">
        <v>2109.1</v>
      </c>
      <c r="Y394" s="5">
        <v>1942.5</v>
      </c>
    </row>
    <row r="395" spans="1:26" s="11" customFormat="1" x14ac:dyDescent="0.35">
      <c r="A395" s="10" t="s">
        <v>67</v>
      </c>
      <c r="B395" s="29">
        <f>B392/(B393+B394)</f>
        <v>1.2207973211345027E-2</v>
      </c>
      <c r="C395" s="29">
        <f t="shared" ref="C395:Y395" si="75">C392/(C393+C394)</f>
        <v>-1.6159395347991001E-2</v>
      </c>
      <c r="D395" s="29">
        <f t="shared" si="75"/>
        <v>-8.2202853636712068E-3</v>
      </c>
      <c r="E395" s="29">
        <f t="shared" si="75"/>
        <v>2.516579164935908E-2</v>
      </c>
      <c r="F395" s="29">
        <f t="shared" si="75"/>
        <v>2.8186871794633191E-2</v>
      </c>
      <c r="G395" s="29">
        <f t="shared" si="75"/>
        <v>8.7625841240317626E-3</v>
      </c>
      <c r="H395" s="29">
        <f t="shared" si="75"/>
        <v>3.0662622137446569E-2</v>
      </c>
      <c r="I395" s="29">
        <f t="shared" si="75"/>
        <v>3.8586888707874967E-2</v>
      </c>
      <c r="J395" s="29">
        <f t="shared" si="75"/>
        <v>5.1324278828934838E-2</v>
      </c>
      <c r="K395" s="29">
        <f t="shared" si="75"/>
        <v>5.2188567068115276E-2</v>
      </c>
      <c r="L395" s="29">
        <f t="shared" si="75"/>
        <v>6.2457816990709139E-2</v>
      </c>
      <c r="M395" s="29">
        <f t="shared" si="75"/>
        <v>8.0623499249502004E-2</v>
      </c>
      <c r="N395" s="29">
        <f t="shared" si="75"/>
        <v>3.8067680081788811E-2</v>
      </c>
      <c r="O395" s="29">
        <f t="shared" si="75"/>
        <v>4.8296425869462159E-2</v>
      </c>
      <c r="P395" s="29">
        <f t="shared" si="75"/>
        <v>5.6864961562145211E-2</v>
      </c>
      <c r="Q395" s="29">
        <f t="shared" si="75"/>
        <v>4.0355396344610855E-2</v>
      </c>
      <c r="R395" s="29">
        <f t="shared" si="75"/>
        <v>4.4625114377749152E-2</v>
      </c>
      <c r="S395" s="29">
        <f t="shared" si="75"/>
        <v>3.8568672541466863E-2</v>
      </c>
      <c r="T395" s="29">
        <f t="shared" si="75"/>
        <v>-1.9178809999639931E-2</v>
      </c>
      <c r="U395" s="29">
        <f t="shared" si="75"/>
        <v>-2.5576083998358683E-2</v>
      </c>
      <c r="V395" s="29">
        <f t="shared" si="75"/>
        <v>-1.6676986220479316E-3</v>
      </c>
      <c r="W395" s="29">
        <f t="shared" si="75"/>
        <v>1.5919049193962788E-2</v>
      </c>
      <c r="X395" s="29">
        <f t="shared" si="75"/>
        <v>2.2431392643471157E-3</v>
      </c>
      <c r="Y395" s="29">
        <f t="shared" si="75"/>
        <v>-3.8566558837804174E-2</v>
      </c>
      <c r="Z395" s="15"/>
    </row>
    <row r="396" spans="1:26" x14ac:dyDescent="0.35">
      <c r="A396" s="7" t="s">
        <v>69</v>
      </c>
      <c r="C396" s="19">
        <v>4.9059999999999997</v>
      </c>
      <c r="D396" s="19">
        <v>6.0510000000000002</v>
      </c>
      <c r="E396" s="19">
        <v>15.260999999999999</v>
      </c>
      <c r="F396" s="19">
        <v>15.507</v>
      </c>
      <c r="G396" s="19">
        <v>5.51</v>
      </c>
      <c r="H396" s="19">
        <v>16.823</v>
      </c>
      <c r="I396" s="19">
        <v>25.22</v>
      </c>
      <c r="J396" s="19">
        <v>44.802999999999997</v>
      </c>
      <c r="K396" s="19">
        <v>59.500999999999998</v>
      </c>
      <c r="L396" s="19">
        <v>58.689</v>
      </c>
      <c r="M396" s="19">
        <v>56.558999999999997</v>
      </c>
      <c r="N396" s="19">
        <v>19.402000000000001</v>
      </c>
      <c r="O396" s="19">
        <v>32.926000000000002</v>
      </c>
      <c r="P396" s="19">
        <v>33.956000000000003</v>
      </c>
      <c r="Q396" s="19">
        <v>36.533000000000001</v>
      </c>
      <c r="R396" s="19">
        <v>44.585999999999999</v>
      </c>
      <c r="S396" s="19">
        <v>43.027000000000001</v>
      </c>
      <c r="T396" s="19">
        <v>-9.1890000000000001</v>
      </c>
      <c r="U396" s="19">
        <v>-24.978000000000002</v>
      </c>
      <c r="V396" s="19">
        <v>-4.399</v>
      </c>
      <c r="W396" s="19">
        <v>5.6719999999999997</v>
      </c>
      <c r="X396" s="19">
        <v>-27.364000000000001</v>
      </c>
      <c r="Y396" s="19">
        <v>-104.774</v>
      </c>
    </row>
    <row r="397" spans="1:26" x14ac:dyDescent="0.35">
      <c r="A397" s="7" t="s">
        <v>72</v>
      </c>
      <c r="C397" s="28">
        <f>C396/(C393+C394)</f>
        <v>8.2581243309628998E-3</v>
      </c>
      <c r="D397" s="28">
        <f t="shared" ref="D397:Y397" si="76">D396/(D393+D394)</f>
        <v>1.0362697236578006E-2</v>
      </c>
      <c r="E397" s="28">
        <f t="shared" si="76"/>
        <v>2.3417996729321277E-2</v>
      </c>
      <c r="F397" s="28">
        <f t="shared" si="76"/>
        <v>2.1014126005739271E-2</v>
      </c>
      <c r="G397" s="28">
        <f t="shared" si="76"/>
        <v>6.8974055033450016E-3</v>
      </c>
      <c r="H397" s="28">
        <f t="shared" si="76"/>
        <v>1.9392379406701639E-2</v>
      </c>
      <c r="I397" s="28">
        <f t="shared" si="76"/>
        <v>2.4329033330315164E-2</v>
      </c>
      <c r="J397" s="28">
        <f t="shared" si="76"/>
        <v>3.2756149065139142E-2</v>
      </c>
      <c r="K397" s="28">
        <f t="shared" si="76"/>
        <v>3.7144401066027836E-2</v>
      </c>
      <c r="L397" s="28">
        <f t="shared" si="76"/>
        <v>3.4810890991146516E-2</v>
      </c>
      <c r="M397" s="28">
        <f t="shared" si="76"/>
        <v>2.9980174188379907E-2</v>
      </c>
      <c r="N397" s="28">
        <f t="shared" si="76"/>
        <v>1.1817426063149868E-2</v>
      </c>
      <c r="O397" s="28">
        <f t="shared" si="76"/>
        <v>1.8819030984353981E-2</v>
      </c>
      <c r="P397" s="28">
        <f t="shared" si="76"/>
        <v>1.7364268298598946E-2</v>
      </c>
      <c r="Q397" s="28">
        <f t="shared" si="76"/>
        <v>1.7365178971232843E-2</v>
      </c>
      <c r="R397" s="28">
        <f t="shared" si="76"/>
        <v>1.9660625984647469E-2</v>
      </c>
      <c r="S397" s="28">
        <f t="shared" si="76"/>
        <v>1.6881935640302079E-2</v>
      </c>
      <c r="T397" s="28">
        <f t="shared" si="76"/>
        <v>-3.7656855787754546E-3</v>
      </c>
      <c r="U397" s="28">
        <f t="shared" si="76"/>
        <v>-1.0736797077495855E-2</v>
      </c>
      <c r="V397" s="28">
        <f t="shared" si="76"/>
        <v>-1.9305805890496919E-3</v>
      </c>
      <c r="W397" s="28">
        <f t="shared" si="76"/>
        <v>2.4874062542192001E-3</v>
      </c>
      <c r="X397" s="28">
        <f t="shared" si="76"/>
        <v>-1.2035541731293049E-2</v>
      </c>
      <c r="Y397" s="28">
        <f t="shared" si="76"/>
        <v>-5.0320954367024828E-2</v>
      </c>
    </row>
    <row r="402" spans="3:22" x14ac:dyDescent="0.35">
      <c r="C402" s="6" t="s">
        <v>82</v>
      </c>
      <c r="L402" s="6" t="s">
        <v>83</v>
      </c>
      <c r="V402" s="6" t="s">
        <v>84</v>
      </c>
    </row>
    <row r="446" spans="1:1" x14ac:dyDescent="0.35">
      <c r="A446" s="6" t="s">
        <v>80</v>
      </c>
    </row>
    <row r="447" spans="1:1" x14ac:dyDescent="0.35">
      <c r="A447" s="6" t="s">
        <v>81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2021-11-14T00:14:54Z</dcterms:created>
  <dcterms:modified xsi:type="dcterms:W3CDTF">2021-11-18T23:15:32Z</dcterms:modified>
</cp:coreProperties>
</file>