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21-1\"/>
    </mc:Choice>
  </mc:AlternateContent>
  <xr:revisionPtr revIDLastSave="0" documentId="13_ncr:1_{0777F373-B356-43F9-8722-F09D510BEEAE}" xr6:coauthVersionLast="46" xr6:coauthVersionMax="46" xr10:uidLastSave="{00000000-0000-0000-0000-000000000000}"/>
  <bookViews>
    <workbookView xWindow="-110" yWindow="-110" windowWidth="19420" windowHeight="10420" xr2:uid="{1FA37907-B943-4BEE-A351-07979601C2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AL43" i="1"/>
  <c r="AM43" i="1"/>
  <c r="AN43" i="1"/>
  <c r="AO43" i="1"/>
  <c r="AP43" i="1"/>
  <c r="AQ43" i="1"/>
  <c r="AR43" i="1"/>
  <c r="AS43" i="1"/>
  <c r="AT43" i="1"/>
  <c r="AU43" i="1"/>
  <c r="AV43" i="1"/>
  <c r="AW43" i="1"/>
  <c r="AX43" i="1"/>
  <c r="AY43" i="1"/>
  <c r="AZ43" i="1"/>
  <c r="BA43" i="1"/>
  <c r="BB43" i="1"/>
  <c r="BC43" i="1"/>
  <c r="BD43" i="1"/>
  <c r="BE43" i="1"/>
  <c r="BF43" i="1"/>
  <c r="BG43" i="1"/>
  <c r="BH43" i="1"/>
  <c r="BI43" i="1"/>
  <c r="BJ43" i="1"/>
  <c r="BK43" i="1"/>
  <c r="BL43" i="1"/>
  <c r="BM43" i="1"/>
  <c r="BN43" i="1"/>
  <c r="BO43" i="1"/>
  <c r="BP43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AI26" i="1"/>
  <c r="AJ26" i="1"/>
  <c r="AK26" i="1"/>
  <c r="AL26" i="1"/>
  <c r="AM26" i="1"/>
  <c r="AN26" i="1"/>
  <c r="AO26" i="1"/>
  <c r="AP26" i="1"/>
  <c r="AQ26" i="1"/>
  <c r="AR26" i="1"/>
  <c r="AS26" i="1"/>
  <c r="AT26" i="1"/>
  <c r="AU26" i="1"/>
  <c r="AV26" i="1"/>
  <c r="AW26" i="1"/>
  <c r="AX26" i="1"/>
  <c r="AY26" i="1"/>
  <c r="AZ26" i="1"/>
  <c r="BA26" i="1"/>
  <c r="BB26" i="1"/>
  <c r="BC26" i="1"/>
  <c r="BD26" i="1"/>
  <c r="BE26" i="1"/>
  <c r="BF26" i="1"/>
  <c r="BG26" i="1"/>
  <c r="BH26" i="1"/>
  <c r="BI26" i="1"/>
  <c r="BJ26" i="1"/>
  <c r="BK26" i="1"/>
  <c r="BL26" i="1"/>
  <c r="BM26" i="1"/>
  <c r="BN26" i="1"/>
  <c r="BO26" i="1"/>
  <c r="BP26" i="1"/>
  <c r="C43" i="1"/>
  <c r="G42" i="1"/>
  <c r="K42" i="1"/>
  <c r="O42" i="1"/>
  <c r="S42" i="1"/>
  <c r="W42" i="1"/>
  <c r="AA42" i="1"/>
  <c r="AE42" i="1"/>
  <c r="AI42" i="1"/>
  <c r="AM42" i="1"/>
  <c r="AQ42" i="1"/>
  <c r="AU42" i="1"/>
  <c r="AY42" i="1"/>
  <c r="BC42" i="1"/>
  <c r="BG42" i="1"/>
  <c r="BK42" i="1"/>
  <c r="BO42" i="1"/>
  <c r="D41" i="1"/>
  <c r="D42" i="1" s="1"/>
  <c r="E41" i="1"/>
  <c r="E42" i="1" s="1"/>
  <c r="F41" i="1"/>
  <c r="F42" i="1" s="1"/>
  <c r="G41" i="1"/>
  <c r="H41" i="1"/>
  <c r="H42" i="1" s="1"/>
  <c r="I41" i="1"/>
  <c r="I42" i="1" s="1"/>
  <c r="J41" i="1"/>
  <c r="J42" i="1" s="1"/>
  <c r="K41" i="1"/>
  <c r="L41" i="1"/>
  <c r="L42" i="1" s="1"/>
  <c r="M41" i="1"/>
  <c r="M42" i="1" s="1"/>
  <c r="N41" i="1"/>
  <c r="N42" i="1" s="1"/>
  <c r="O41" i="1"/>
  <c r="P41" i="1"/>
  <c r="P42" i="1" s="1"/>
  <c r="Q41" i="1"/>
  <c r="Q42" i="1" s="1"/>
  <c r="R41" i="1"/>
  <c r="R42" i="1" s="1"/>
  <c r="S41" i="1"/>
  <c r="T41" i="1"/>
  <c r="T42" i="1" s="1"/>
  <c r="U41" i="1"/>
  <c r="U42" i="1" s="1"/>
  <c r="V41" i="1"/>
  <c r="V42" i="1" s="1"/>
  <c r="W41" i="1"/>
  <c r="X41" i="1"/>
  <c r="X42" i="1" s="1"/>
  <c r="Y41" i="1"/>
  <c r="Y42" i="1" s="1"/>
  <c r="Z41" i="1"/>
  <c r="Z42" i="1" s="1"/>
  <c r="AA41" i="1"/>
  <c r="AB41" i="1"/>
  <c r="AB42" i="1" s="1"/>
  <c r="AC41" i="1"/>
  <c r="AC42" i="1" s="1"/>
  <c r="AD41" i="1"/>
  <c r="AD42" i="1" s="1"/>
  <c r="AE41" i="1"/>
  <c r="AF41" i="1"/>
  <c r="AF42" i="1" s="1"/>
  <c r="AG41" i="1"/>
  <c r="AG42" i="1" s="1"/>
  <c r="AH41" i="1"/>
  <c r="AH42" i="1" s="1"/>
  <c r="AI41" i="1"/>
  <c r="AJ41" i="1"/>
  <c r="AJ42" i="1" s="1"/>
  <c r="AK41" i="1"/>
  <c r="AK42" i="1" s="1"/>
  <c r="AL41" i="1"/>
  <c r="AL42" i="1" s="1"/>
  <c r="AM41" i="1"/>
  <c r="AN41" i="1"/>
  <c r="AN42" i="1" s="1"/>
  <c r="AO41" i="1"/>
  <c r="AO42" i="1" s="1"/>
  <c r="AP41" i="1"/>
  <c r="AP42" i="1" s="1"/>
  <c r="AQ41" i="1"/>
  <c r="AR41" i="1"/>
  <c r="AR42" i="1" s="1"/>
  <c r="AS41" i="1"/>
  <c r="AS42" i="1" s="1"/>
  <c r="AT41" i="1"/>
  <c r="AT42" i="1" s="1"/>
  <c r="AU41" i="1"/>
  <c r="AV41" i="1"/>
  <c r="AV42" i="1" s="1"/>
  <c r="AW41" i="1"/>
  <c r="AW42" i="1" s="1"/>
  <c r="AX41" i="1"/>
  <c r="AX42" i="1" s="1"/>
  <c r="AY41" i="1"/>
  <c r="AZ41" i="1"/>
  <c r="AZ42" i="1" s="1"/>
  <c r="BA41" i="1"/>
  <c r="BA42" i="1" s="1"/>
  <c r="BB41" i="1"/>
  <c r="BB42" i="1" s="1"/>
  <c r="BC41" i="1"/>
  <c r="BD41" i="1"/>
  <c r="BD42" i="1" s="1"/>
  <c r="BE41" i="1"/>
  <c r="BE42" i="1" s="1"/>
  <c r="BF41" i="1"/>
  <c r="BF42" i="1" s="1"/>
  <c r="BG41" i="1"/>
  <c r="BH41" i="1"/>
  <c r="BH42" i="1" s="1"/>
  <c r="BI41" i="1"/>
  <c r="BI42" i="1" s="1"/>
  <c r="BJ41" i="1"/>
  <c r="BJ42" i="1" s="1"/>
  <c r="BK41" i="1"/>
  <c r="BL41" i="1"/>
  <c r="BL42" i="1" s="1"/>
  <c r="BM41" i="1"/>
  <c r="BM42" i="1" s="1"/>
  <c r="BN41" i="1"/>
  <c r="BN42" i="1" s="1"/>
  <c r="BO41" i="1"/>
  <c r="BP41" i="1"/>
  <c r="BP42" i="1" s="1"/>
  <c r="C41" i="1"/>
  <c r="C42" i="1" s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AZ33" i="1"/>
  <c r="BA33" i="1"/>
  <c r="BB33" i="1"/>
  <c r="BC33" i="1"/>
  <c r="BD33" i="1"/>
  <c r="BE33" i="1"/>
  <c r="BF33" i="1"/>
  <c r="BG33" i="1"/>
  <c r="BH33" i="1"/>
  <c r="BI33" i="1"/>
  <c r="BJ33" i="1"/>
  <c r="BK33" i="1"/>
  <c r="BL33" i="1"/>
  <c r="BM33" i="1"/>
  <c r="BN33" i="1"/>
  <c r="BO33" i="1"/>
  <c r="BP33" i="1"/>
  <c r="D29" i="1"/>
  <c r="D30" i="1" s="1"/>
  <c r="D31" i="1" s="1"/>
  <c r="E29" i="1"/>
  <c r="E30" i="1" s="1"/>
  <c r="E31" i="1" s="1"/>
  <c r="F29" i="1"/>
  <c r="F30" i="1" s="1"/>
  <c r="F31" i="1" s="1"/>
  <c r="G29" i="1"/>
  <c r="G30" i="1" s="1"/>
  <c r="G31" i="1" s="1"/>
  <c r="H29" i="1"/>
  <c r="H30" i="1" s="1"/>
  <c r="H31" i="1" s="1"/>
  <c r="I29" i="1"/>
  <c r="I30" i="1" s="1"/>
  <c r="I31" i="1" s="1"/>
  <c r="J29" i="1"/>
  <c r="J30" i="1" s="1"/>
  <c r="J31" i="1" s="1"/>
  <c r="K29" i="1"/>
  <c r="K30" i="1" s="1"/>
  <c r="K31" i="1" s="1"/>
  <c r="L29" i="1"/>
  <c r="L30" i="1" s="1"/>
  <c r="L31" i="1" s="1"/>
  <c r="M29" i="1"/>
  <c r="M30" i="1" s="1"/>
  <c r="M31" i="1" s="1"/>
  <c r="N29" i="1"/>
  <c r="N30" i="1" s="1"/>
  <c r="N31" i="1" s="1"/>
  <c r="O29" i="1"/>
  <c r="O30" i="1" s="1"/>
  <c r="O31" i="1" s="1"/>
  <c r="P29" i="1"/>
  <c r="P30" i="1" s="1"/>
  <c r="P31" i="1" s="1"/>
  <c r="Q29" i="1"/>
  <c r="Q30" i="1" s="1"/>
  <c r="Q31" i="1" s="1"/>
  <c r="R29" i="1"/>
  <c r="R30" i="1" s="1"/>
  <c r="R31" i="1" s="1"/>
  <c r="S29" i="1"/>
  <c r="S30" i="1" s="1"/>
  <c r="S31" i="1" s="1"/>
  <c r="T29" i="1"/>
  <c r="T30" i="1" s="1"/>
  <c r="T31" i="1" s="1"/>
  <c r="U29" i="1"/>
  <c r="U30" i="1" s="1"/>
  <c r="U31" i="1" s="1"/>
  <c r="V29" i="1"/>
  <c r="V30" i="1" s="1"/>
  <c r="V31" i="1" s="1"/>
  <c r="W29" i="1"/>
  <c r="W30" i="1" s="1"/>
  <c r="W31" i="1" s="1"/>
  <c r="X29" i="1"/>
  <c r="X30" i="1" s="1"/>
  <c r="X31" i="1" s="1"/>
  <c r="Y29" i="1"/>
  <c r="Y30" i="1" s="1"/>
  <c r="Y31" i="1" s="1"/>
  <c r="Z29" i="1"/>
  <c r="Z30" i="1" s="1"/>
  <c r="Z31" i="1" s="1"/>
  <c r="AA29" i="1"/>
  <c r="AA30" i="1" s="1"/>
  <c r="AA31" i="1" s="1"/>
  <c r="AB29" i="1"/>
  <c r="AB30" i="1" s="1"/>
  <c r="AB31" i="1" s="1"/>
  <c r="AC29" i="1"/>
  <c r="AC30" i="1" s="1"/>
  <c r="AC31" i="1" s="1"/>
  <c r="AD29" i="1"/>
  <c r="AD30" i="1" s="1"/>
  <c r="AD31" i="1" s="1"/>
  <c r="AE29" i="1"/>
  <c r="AE30" i="1" s="1"/>
  <c r="AE31" i="1" s="1"/>
  <c r="AF29" i="1"/>
  <c r="AF30" i="1" s="1"/>
  <c r="AF31" i="1" s="1"/>
  <c r="AG29" i="1"/>
  <c r="AG30" i="1" s="1"/>
  <c r="AG31" i="1" s="1"/>
  <c r="AH29" i="1"/>
  <c r="AH30" i="1" s="1"/>
  <c r="AH31" i="1" s="1"/>
  <c r="AI29" i="1"/>
  <c r="AI30" i="1" s="1"/>
  <c r="AI31" i="1" s="1"/>
  <c r="AJ29" i="1"/>
  <c r="AJ30" i="1" s="1"/>
  <c r="AJ31" i="1" s="1"/>
  <c r="AK29" i="1"/>
  <c r="AK30" i="1" s="1"/>
  <c r="AK31" i="1" s="1"/>
  <c r="AL29" i="1"/>
  <c r="AL30" i="1" s="1"/>
  <c r="AL31" i="1" s="1"/>
  <c r="AM29" i="1"/>
  <c r="AM30" i="1" s="1"/>
  <c r="AM31" i="1" s="1"/>
  <c r="AN29" i="1"/>
  <c r="AN30" i="1" s="1"/>
  <c r="AN31" i="1" s="1"/>
  <c r="AO29" i="1"/>
  <c r="AO30" i="1" s="1"/>
  <c r="AO31" i="1" s="1"/>
  <c r="AP29" i="1"/>
  <c r="AP30" i="1" s="1"/>
  <c r="AP31" i="1" s="1"/>
  <c r="AQ29" i="1"/>
  <c r="AQ30" i="1" s="1"/>
  <c r="AQ31" i="1" s="1"/>
  <c r="AR29" i="1"/>
  <c r="AR30" i="1" s="1"/>
  <c r="AR31" i="1" s="1"/>
  <c r="AS29" i="1"/>
  <c r="AS30" i="1" s="1"/>
  <c r="AS31" i="1" s="1"/>
  <c r="AT29" i="1"/>
  <c r="AT30" i="1" s="1"/>
  <c r="AT31" i="1" s="1"/>
  <c r="AU29" i="1"/>
  <c r="AU30" i="1" s="1"/>
  <c r="AU31" i="1" s="1"/>
  <c r="AV29" i="1"/>
  <c r="AV30" i="1" s="1"/>
  <c r="AV31" i="1" s="1"/>
  <c r="AW29" i="1"/>
  <c r="AW30" i="1" s="1"/>
  <c r="AW31" i="1" s="1"/>
  <c r="AX29" i="1"/>
  <c r="AX30" i="1" s="1"/>
  <c r="AX31" i="1" s="1"/>
  <c r="AY29" i="1"/>
  <c r="AY30" i="1" s="1"/>
  <c r="AY31" i="1" s="1"/>
  <c r="AZ29" i="1"/>
  <c r="AZ30" i="1" s="1"/>
  <c r="AZ31" i="1" s="1"/>
  <c r="BA29" i="1"/>
  <c r="BA30" i="1" s="1"/>
  <c r="BA31" i="1" s="1"/>
  <c r="BB29" i="1"/>
  <c r="BB30" i="1" s="1"/>
  <c r="BB31" i="1" s="1"/>
  <c r="BC29" i="1"/>
  <c r="BC30" i="1" s="1"/>
  <c r="BC31" i="1" s="1"/>
  <c r="BD29" i="1"/>
  <c r="BD30" i="1" s="1"/>
  <c r="BD31" i="1" s="1"/>
  <c r="BE29" i="1"/>
  <c r="BE30" i="1" s="1"/>
  <c r="BE31" i="1" s="1"/>
  <c r="BF29" i="1"/>
  <c r="BF30" i="1" s="1"/>
  <c r="BF31" i="1" s="1"/>
  <c r="BG29" i="1"/>
  <c r="BG30" i="1" s="1"/>
  <c r="BG31" i="1" s="1"/>
  <c r="BH29" i="1"/>
  <c r="BH30" i="1" s="1"/>
  <c r="BH31" i="1" s="1"/>
  <c r="BI29" i="1"/>
  <c r="BI30" i="1" s="1"/>
  <c r="BI31" i="1" s="1"/>
  <c r="BJ29" i="1"/>
  <c r="BJ30" i="1" s="1"/>
  <c r="BJ31" i="1" s="1"/>
  <c r="BK29" i="1"/>
  <c r="BK30" i="1" s="1"/>
  <c r="BK31" i="1" s="1"/>
  <c r="BL29" i="1"/>
  <c r="BL30" i="1" s="1"/>
  <c r="BL31" i="1" s="1"/>
  <c r="BM29" i="1"/>
  <c r="BM30" i="1" s="1"/>
  <c r="BM31" i="1" s="1"/>
  <c r="BN29" i="1"/>
  <c r="BN30" i="1" s="1"/>
  <c r="BN31" i="1" s="1"/>
  <c r="BO29" i="1"/>
  <c r="BO30" i="1" s="1"/>
  <c r="BO31" i="1" s="1"/>
  <c r="BP29" i="1"/>
  <c r="BP30" i="1" s="1"/>
  <c r="BP31" i="1" s="1"/>
  <c r="C29" i="1"/>
  <c r="C30" i="1" s="1"/>
  <c r="C31" i="1" s="1"/>
  <c r="C33" i="1"/>
  <c r="BO28" i="1"/>
  <c r="BN28" i="1"/>
  <c r="BM28" i="1"/>
  <c r="BL28" i="1"/>
  <c r="BK28" i="1"/>
  <c r="BJ28" i="1"/>
  <c r="BI28" i="1"/>
  <c r="BH28" i="1"/>
  <c r="BG28" i="1"/>
  <c r="BF28" i="1"/>
  <c r="BE28" i="1"/>
  <c r="BE35" i="1" s="1"/>
  <c r="BD28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O35" i="1" s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Y35" i="1" s="1"/>
  <c r="X28" i="1"/>
  <c r="W28" i="1"/>
  <c r="V28" i="1"/>
  <c r="U28" i="1"/>
  <c r="T28" i="1"/>
  <c r="T35" i="1" s="1"/>
  <c r="S28" i="1"/>
  <c r="R28" i="1"/>
  <c r="Q28" i="1"/>
  <c r="P28" i="1"/>
  <c r="O28" i="1"/>
  <c r="N28" i="1"/>
  <c r="M28" i="1"/>
  <c r="L28" i="1"/>
  <c r="K28" i="1"/>
  <c r="J28" i="1"/>
  <c r="I28" i="1"/>
  <c r="I35" i="1" s="1"/>
  <c r="H28" i="1"/>
  <c r="G28" i="1"/>
  <c r="F28" i="1"/>
  <c r="E28" i="1"/>
  <c r="D28" i="1"/>
  <c r="C28" i="1"/>
  <c r="BQ22" i="1"/>
  <c r="BP22" i="1"/>
  <c r="BP23" i="1" s="1"/>
  <c r="BP25" i="1" s="1"/>
  <c r="BO22" i="1"/>
  <c r="BO23" i="1" s="1"/>
  <c r="BN22" i="1"/>
  <c r="BN23" i="1" s="1"/>
  <c r="BM22" i="1"/>
  <c r="BM23" i="1" s="1"/>
  <c r="BL22" i="1"/>
  <c r="BL23" i="1" s="1"/>
  <c r="BK22" i="1"/>
  <c r="BK23" i="1" s="1"/>
  <c r="BJ22" i="1"/>
  <c r="BJ23" i="1" s="1"/>
  <c r="BJ25" i="1" s="1"/>
  <c r="BJ27" i="1" s="1"/>
  <c r="BI22" i="1"/>
  <c r="BI23" i="1" s="1"/>
  <c r="BH22" i="1"/>
  <c r="BH23" i="1" s="1"/>
  <c r="BG22" i="1"/>
  <c r="BG23" i="1" s="1"/>
  <c r="BF22" i="1"/>
  <c r="BF23" i="1" s="1"/>
  <c r="BE22" i="1"/>
  <c r="BE23" i="1" s="1"/>
  <c r="BD22" i="1"/>
  <c r="BD23" i="1" s="1"/>
  <c r="BC22" i="1"/>
  <c r="BC23" i="1" s="1"/>
  <c r="BB22" i="1"/>
  <c r="BB23" i="1" s="1"/>
  <c r="BA22" i="1"/>
  <c r="BA23" i="1" s="1"/>
  <c r="AZ22" i="1"/>
  <c r="AZ23" i="1" s="1"/>
  <c r="AY22" i="1"/>
  <c r="AY23" i="1" s="1"/>
  <c r="AX22" i="1"/>
  <c r="AX23" i="1" s="1"/>
  <c r="AW22" i="1"/>
  <c r="AW23" i="1" s="1"/>
  <c r="AV22" i="1"/>
  <c r="AV23" i="1" s="1"/>
  <c r="AU22" i="1"/>
  <c r="AU23" i="1" s="1"/>
  <c r="AT22" i="1"/>
  <c r="AT23" i="1" s="1"/>
  <c r="AT25" i="1" s="1"/>
  <c r="AT27" i="1" s="1"/>
  <c r="AS22" i="1"/>
  <c r="AS23" i="1" s="1"/>
  <c r="AR22" i="1"/>
  <c r="AR23" i="1" s="1"/>
  <c r="AQ22" i="1"/>
  <c r="AQ23" i="1" s="1"/>
  <c r="AP22" i="1"/>
  <c r="AP23" i="1" s="1"/>
  <c r="AO22" i="1"/>
  <c r="AO23" i="1" s="1"/>
  <c r="AN22" i="1"/>
  <c r="AN23" i="1" s="1"/>
  <c r="AM22" i="1"/>
  <c r="AM23" i="1" s="1"/>
  <c r="AL22" i="1"/>
  <c r="AL23" i="1" s="1"/>
  <c r="AK22" i="1"/>
  <c r="AK23" i="1" s="1"/>
  <c r="AJ22" i="1"/>
  <c r="AJ23" i="1" s="1"/>
  <c r="AI22" i="1"/>
  <c r="AI23" i="1" s="1"/>
  <c r="AH22" i="1"/>
  <c r="AH23" i="1" s="1"/>
  <c r="AG22" i="1"/>
  <c r="AG23" i="1" s="1"/>
  <c r="AF22" i="1"/>
  <c r="AF23" i="1" s="1"/>
  <c r="AE22" i="1"/>
  <c r="AE23" i="1" s="1"/>
  <c r="AD22" i="1"/>
  <c r="AD23" i="1" s="1"/>
  <c r="AD25" i="1" s="1"/>
  <c r="AD27" i="1" s="1"/>
  <c r="AC22" i="1"/>
  <c r="AC23" i="1" s="1"/>
  <c r="AB22" i="1"/>
  <c r="AB23" i="1" s="1"/>
  <c r="AA22" i="1"/>
  <c r="AA23" i="1" s="1"/>
  <c r="Z22" i="1"/>
  <c r="Z23" i="1" s="1"/>
  <c r="Y22" i="1"/>
  <c r="Y23" i="1" s="1"/>
  <c r="X22" i="1"/>
  <c r="X23" i="1" s="1"/>
  <c r="W22" i="1"/>
  <c r="W23" i="1" s="1"/>
  <c r="V22" i="1"/>
  <c r="V23" i="1" s="1"/>
  <c r="U22" i="1"/>
  <c r="U23" i="1" s="1"/>
  <c r="T22" i="1"/>
  <c r="T23" i="1" s="1"/>
  <c r="S22" i="1"/>
  <c r="S23" i="1" s="1"/>
  <c r="R22" i="1"/>
  <c r="R23" i="1" s="1"/>
  <c r="Q22" i="1"/>
  <c r="Q23" i="1" s="1"/>
  <c r="P22" i="1"/>
  <c r="P23" i="1" s="1"/>
  <c r="O22" i="1"/>
  <c r="O23" i="1" s="1"/>
  <c r="N22" i="1"/>
  <c r="N23" i="1" s="1"/>
  <c r="N25" i="1" s="1"/>
  <c r="M22" i="1"/>
  <c r="M23" i="1" s="1"/>
  <c r="L22" i="1"/>
  <c r="L23" i="1" s="1"/>
  <c r="K22" i="1"/>
  <c r="K23" i="1" s="1"/>
  <c r="J22" i="1"/>
  <c r="J23" i="1" s="1"/>
  <c r="I22" i="1"/>
  <c r="I23" i="1" s="1"/>
  <c r="H22" i="1"/>
  <c r="H23" i="1" s="1"/>
  <c r="G22" i="1"/>
  <c r="G23" i="1" s="1"/>
  <c r="F22" i="1"/>
  <c r="F23" i="1" s="1"/>
  <c r="E22" i="1"/>
  <c r="E23" i="1" s="1"/>
  <c r="D22" i="1"/>
  <c r="D23" i="1" s="1"/>
  <c r="C22" i="1"/>
  <c r="C23" i="1" s="1"/>
  <c r="BQ21" i="1"/>
  <c r="BP21" i="1"/>
  <c r="BO21" i="1"/>
  <c r="BN21" i="1"/>
  <c r="BM21" i="1"/>
  <c r="BL21" i="1"/>
  <c r="BK21" i="1"/>
  <c r="BJ21" i="1"/>
  <c r="BI21" i="1"/>
  <c r="BH21" i="1"/>
  <c r="BG21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BQ20" i="1"/>
  <c r="F35" i="1" l="1"/>
  <c r="Z35" i="1"/>
  <c r="AT35" i="1"/>
  <c r="BF35" i="1"/>
  <c r="BB35" i="1"/>
  <c r="AX35" i="1"/>
  <c r="AP35" i="1"/>
  <c r="AL35" i="1"/>
  <c r="AD35" i="1"/>
  <c r="R35" i="1"/>
  <c r="N35" i="1"/>
  <c r="J35" i="1"/>
  <c r="V35" i="1"/>
  <c r="AH35" i="1"/>
  <c r="BP27" i="1"/>
  <c r="N27" i="1"/>
  <c r="N34" i="1" s="1"/>
  <c r="BL35" i="1"/>
  <c r="AZ35" i="1"/>
  <c r="AJ35" i="1"/>
  <c r="D35" i="1"/>
  <c r="H35" i="1"/>
  <c r="X35" i="1"/>
  <c r="AN35" i="1"/>
  <c r="M25" i="1"/>
  <c r="Y25" i="1"/>
  <c r="AK25" i="1"/>
  <c r="AW25" i="1"/>
  <c r="BM25" i="1"/>
  <c r="AF25" i="1"/>
  <c r="N37" i="1"/>
  <c r="N39" i="1" s="1"/>
  <c r="AD34" i="1"/>
  <c r="AD37" i="1"/>
  <c r="AD39" i="1" s="1"/>
  <c r="AT37" i="1"/>
  <c r="AT39" i="1" s="1"/>
  <c r="BJ37" i="1"/>
  <c r="BJ39" i="1" s="1"/>
  <c r="N36" i="1"/>
  <c r="N38" i="1" s="1"/>
  <c r="AD36" i="1"/>
  <c r="AD38" i="1" s="1"/>
  <c r="AT36" i="1"/>
  <c r="AT38" i="1" s="1"/>
  <c r="BJ36" i="1"/>
  <c r="BJ38" i="1" s="1"/>
  <c r="D25" i="1"/>
  <c r="T25" i="1"/>
  <c r="AJ25" i="1"/>
  <c r="AZ25" i="1"/>
  <c r="AZ36" i="1" s="1"/>
  <c r="AZ38" i="1" s="1"/>
  <c r="R25" i="1"/>
  <c r="AH25" i="1"/>
  <c r="AX25" i="1"/>
  <c r="BN25" i="1"/>
  <c r="I25" i="1"/>
  <c r="U25" i="1"/>
  <c r="AG25" i="1"/>
  <c r="AO25" i="1"/>
  <c r="AO36" i="1" s="1"/>
  <c r="AO38" i="1" s="1"/>
  <c r="BA25" i="1"/>
  <c r="BI25" i="1"/>
  <c r="BL25" i="1"/>
  <c r="C25" i="1"/>
  <c r="C36" i="1" s="1"/>
  <c r="C38" i="1" s="1"/>
  <c r="K25" i="1"/>
  <c r="K36" i="1" s="1"/>
  <c r="K38" i="1" s="1"/>
  <c r="S25" i="1"/>
  <c r="AA25" i="1"/>
  <c r="AA36" i="1" s="1"/>
  <c r="AA38" i="1" s="1"/>
  <c r="AI25" i="1"/>
  <c r="AQ25" i="1"/>
  <c r="AQ36" i="1" s="1"/>
  <c r="AQ38" i="1" s="1"/>
  <c r="AU25" i="1"/>
  <c r="AU36" i="1" s="1"/>
  <c r="AU38" i="1" s="1"/>
  <c r="AY25" i="1"/>
  <c r="AY36" i="1" s="1"/>
  <c r="AY38" i="1" s="1"/>
  <c r="BG25" i="1"/>
  <c r="BK25" i="1"/>
  <c r="BK36" i="1" s="1"/>
  <c r="BK38" i="1" s="1"/>
  <c r="BO25" i="1"/>
  <c r="BO36" i="1" s="1"/>
  <c r="BO38" i="1" s="1"/>
  <c r="H25" i="1"/>
  <c r="H36" i="1" s="1"/>
  <c r="H38" i="1" s="1"/>
  <c r="X25" i="1"/>
  <c r="AN25" i="1"/>
  <c r="AN36" i="1" s="1"/>
  <c r="AN38" i="1" s="1"/>
  <c r="BD25" i="1"/>
  <c r="F25" i="1"/>
  <c r="V25" i="1"/>
  <c r="AL25" i="1"/>
  <c r="BB25" i="1"/>
  <c r="E25" i="1"/>
  <c r="E36" i="1" s="1"/>
  <c r="E38" i="1" s="1"/>
  <c r="Q25" i="1"/>
  <c r="AC25" i="1"/>
  <c r="AC36" i="1" s="1"/>
  <c r="AC38" i="1" s="1"/>
  <c r="AS25" i="1"/>
  <c r="BE25" i="1"/>
  <c r="BE36" i="1" s="1"/>
  <c r="BE38" i="1" s="1"/>
  <c r="P25" i="1"/>
  <c r="AV25" i="1"/>
  <c r="AV36" i="1" s="1"/>
  <c r="AV38" i="1" s="1"/>
  <c r="G25" i="1"/>
  <c r="O25" i="1"/>
  <c r="W25" i="1"/>
  <c r="AE25" i="1"/>
  <c r="AM25" i="1"/>
  <c r="BC25" i="1"/>
  <c r="BC36" i="1" s="1"/>
  <c r="BC38" i="1" s="1"/>
  <c r="L25" i="1"/>
  <c r="L36" i="1" s="1"/>
  <c r="L38" i="1" s="1"/>
  <c r="AB25" i="1"/>
  <c r="AB36" i="1" s="1"/>
  <c r="AB38" i="1" s="1"/>
  <c r="AR25" i="1"/>
  <c r="AR36" i="1" s="1"/>
  <c r="AR38" i="1" s="1"/>
  <c r="BH25" i="1"/>
  <c r="BH36" i="1" s="1"/>
  <c r="BH38" i="1" s="1"/>
  <c r="J25" i="1"/>
  <c r="Z25" i="1"/>
  <c r="AP25" i="1"/>
  <c r="BF25" i="1"/>
  <c r="E35" i="1"/>
  <c r="M35" i="1"/>
  <c r="Q35" i="1"/>
  <c r="U35" i="1"/>
  <c r="AC35" i="1"/>
  <c r="AG35" i="1"/>
  <c r="AK35" i="1"/>
  <c r="AS35" i="1"/>
  <c r="AW35" i="1"/>
  <c r="BA35" i="1"/>
  <c r="BI35" i="1"/>
  <c r="BM35" i="1"/>
  <c r="AT34" i="1"/>
  <c r="C35" i="1"/>
  <c r="G35" i="1"/>
  <c r="K35" i="1"/>
  <c r="O35" i="1"/>
  <c r="S35" i="1"/>
  <c r="W35" i="1"/>
  <c r="AA35" i="1"/>
  <c r="AE35" i="1"/>
  <c r="AI35" i="1"/>
  <c r="AM35" i="1"/>
  <c r="AQ35" i="1"/>
  <c r="AU35" i="1"/>
  <c r="AY35" i="1"/>
  <c r="BC35" i="1"/>
  <c r="BG35" i="1"/>
  <c r="BK35" i="1"/>
  <c r="BO35" i="1"/>
  <c r="P35" i="1"/>
  <c r="AF35" i="1"/>
  <c r="AV35" i="1"/>
  <c r="L35" i="1"/>
  <c r="AB35" i="1"/>
  <c r="AR35" i="1"/>
  <c r="BH35" i="1"/>
  <c r="BJ35" i="1"/>
  <c r="BN35" i="1"/>
  <c r="BJ34" i="1"/>
  <c r="BD35" i="1"/>
  <c r="Y36" i="1" l="1"/>
  <c r="Y38" i="1" s="1"/>
  <c r="Y27" i="1"/>
  <c r="J27" i="1"/>
  <c r="J34" i="1" s="1"/>
  <c r="AE36" i="1"/>
  <c r="AE38" i="1" s="1"/>
  <c r="AE27" i="1"/>
  <c r="AE34" i="1" s="1"/>
  <c r="AV27" i="1"/>
  <c r="BE27" i="1"/>
  <c r="AC27" i="1"/>
  <c r="E27" i="1"/>
  <c r="E34" i="1" s="1"/>
  <c r="V36" i="1"/>
  <c r="V38" i="1" s="1"/>
  <c r="V27" i="1"/>
  <c r="V34" i="1" s="1"/>
  <c r="AN27" i="1"/>
  <c r="H27" i="1"/>
  <c r="BK27" i="1"/>
  <c r="AY27" i="1"/>
  <c r="AQ27" i="1"/>
  <c r="AA27" i="1"/>
  <c r="AA34" i="1" s="1"/>
  <c r="K27" i="1"/>
  <c r="BL27" i="1"/>
  <c r="BA27" i="1"/>
  <c r="AG27" i="1"/>
  <c r="I27" i="1"/>
  <c r="I34" i="1" s="1"/>
  <c r="AH27" i="1"/>
  <c r="AJ27" i="1"/>
  <c r="D27" i="1"/>
  <c r="D34" i="1" s="1"/>
  <c r="BM27" i="1"/>
  <c r="M27" i="1"/>
  <c r="AP27" i="1"/>
  <c r="O36" i="1"/>
  <c r="O38" i="1" s="1"/>
  <c r="O27" i="1"/>
  <c r="O34" i="1" s="1"/>
  <c r="P27" i="1"/>
  <c r="AS27" i="1"/>
  <c r="AS34" i="1" s="1"/>
  <c r="Q27" i="1"/>
  <c r="BB36" i="1"/>
  <c r="BB38" i="1" s="1"/>
  <c r="BB27" i="1"/>
  <c r="BD27" i="1"/>
  <c r="X27" i="1"/>
  <c r="BO27" i="1"/>
  <c r="BG27" i="1"/>
  <c r="AU27" i="1"/>
  <c r="AI27" i="1"/>
  <c r="S27" i="1"/>
  <c r="S34" i="1" s="1"/>
  <c r="BI27" i="1"/>
  <c r="AO27" i="1"/>
  <c r="U27" i="1"/>
  <c r="U34" i="1" s="1"/>
  <c r="BN36" i="1"/>
  <c r="BN38" i="1" s="1"/>
  <c r="BN27" i="1"/>
  <c r="AZ27" i="1"/>
  <c r="T27" i="1"/>
  <c r="T34" i="1" s="1"/>
  <c r="AK27" i="1"/>
  <c r="Z27" i="1"/>
  <c r="AR27" i="1"/>
  <c r="L27" i="1"/>
  <c r="L34" i="1" s="1"/>
  <c r="AM36" i="1"/>
  <c r="AM38" i="1" s="1"/>
  <c r="AM27" i="1"/>
  <c r="AM34" i="1" s="1"/>
  <c r="G36" i="1"/>
  <c r="G38" i="1" s="1"/>
  <c r="G27" i="1"/>
  <c r="P36" i="1"/>
  <c r="P38" i="1" s="1"/>
  <c r="AS36" i="1"/>
  <c r="AS38" i="1" s="1"/>
  <c r="Q36" i="1"/>
  <c r="Q38" i="1" s="1"/>
  <c r="AL27" i="1"/>
  <c r="BD36" i="1"/>
  <c r="BD38" i="1" s="1"/>
  <c r="X36" i="1"/>
  <c r="X38" i="1" s="1"/>
  <c r="BG36" i="1"/>
  <c r="BG38" i="1" s="1"/>
  <c r="AI36" i="1"/>
  <c r="AI38" i="1" s="1"/>
  <c r="S36" i="1"/>
  <c r="S38" i="1" s="1"/>
  <c r="BI36" i="1"/>
  <c r="BI38" i="1" s="1"/>
  <c r="U36" i="1"/>
  <c r="U38" i="1" s="1"/>
  <c r="AX36" i="1"/>
  <c r="AX38" i="1" s="1"/>
  <c r="AX27" i="1"/>
  <c r="T36" i="1"/>
  <c r="T38" i="1" s="1"/>
  <c r="AF36" i="1"/>
  <c r="AF38" i="1" s="1"/>
  <c r="AF27" i="1"/>
  <c r="BF27" i="1"/>
  <c r="BH27" i="1"/>
  <c r="AB27" i="1"/>
  <c r="AB34" i="1" s="1"/>
  <c r="BC27" i="1"/>
  <c r="W36" i="1"/>
  <c r="W38" i="1" s="1"/>
  <c r="W27" i="1"/>
  <c r="W34" i="1" s="1"/>
  <c r="F36" i="1"/>
  <c r="F38" i="1" s="1"/>
  <c r="F27" i="1"/>
  <c r="BL36" i="1"/>
  <c r="BL38" i="1" s="1"/>
  <c r="BA36" i="1"/>
  <c r="BA38" i="1" s="1"/>
  <c r="AG36" i="1"/>
  <c r="AG38" i="1" s="1"/>
  <c r="I36" i="1"/>
  <c r="I38" i="1" s="1"/>
  <c r="R36" i="1"/>
  <c r="R38" i="1" s="1"/>
  <c r="R27" i="1"/>
  <c r="AJ36" i="1"/>
  <c r="AJ38" i="1" s="1"/>
  <c r="D36" i="1"/>
  <c r="D38" i="1" s="1"/>
  <c r="AW27" i="1"/>
  <c r="AW37" i="1"/>
  <c r="AW39" i="1" s="1"/>
  <c r="Z34" i="1"/>
  <c r="Z37" i="1"/>
  <c r="Z39" i="1" s="1"/>
  <c r="AR37" i="1"/>
  <c r="AR39" i="1" s="1"/>
  <c r="AR34" i="1"/>
  <c r="L37" i="1"/>
  <c r="L39" i="1" s="1"/>
  <c r="W37" i="1"/>
  <c r="W39" i="1" s="1"/>
  <c r="P37" i="1"/>
  <c r="P39" i="1" s="1"/>
  <c r="P34" i="1"/>
  <c r="AS37" i="1"/>
  <c r="AS39" i="1" s="1"/>
  <c r="Q37" i="1"/>
  <c r="Q39" i="1" s="1"/>
  <c r="Q34" i="1"/>
  <c r="V37" i="1"/>
  <c r="V39" i="1" s="1"/>
  <c r="AN37" i="1"/>
  <c r="AN39" i="1" s="1"/>
  <c r="AN34" i="1"/>
  <c r="H37" i="1"/>
  <c r="H39" i="1" s="1"/>
  <c r="H34" i="1"/>
  <c r="BK37" i="1"/>
  <c r="BK39" i="1" s="1"/>
  <c r="AY37" i="1"/>
  <c r="AY39" i="1" s="1"/>
  <c r="AQ37" i="1"/>
  <c r="AQ39" i="1" s="1"/>
  <c r="AQ34" i="1"/>
  <c r="AA37" i="1"/>
  <c r="AA39" i="1" s="1"/>
  <c r="K37" i="1"/>
  <c r="K39" i="1" s="1"/>
  <c r="K34" i="1"/>
  <c r="BL37" i="1"/>
  <c r="BL39" i="1" s="1"/>
  <c r="BA37" i="1"/>
  <c r="BA39" i="1" s="1"/>
  <c r="AG37" i="1"/>
  <c r="AG39" i="1" s="1"/>
  <c r="AG34" i="1"/>
  <c r="I37" i="1"/>
  <c r="I39" i="1" s="1"/>
  <c r="AH34" i="1"/>
  <c r="AH37" i="1"/>
  <c r="AH39" i="1" s="1"/>
  <c r="AZ37" i="1"/>
  <c r="AZ39" i="1" s="1"/>
  <c r="T37" i="1"/>
  <c r="T39" i="1" s="1"/>
  <c r="AH36" i="1"/>
  <c r="AH38" i="1" s="1"/>
  <c r="AW36" i="1"/>
  <c r="AW38" i="1" s="1"/>
  <c r="AL34" i="1"/>
  <c r="AL37" i="1"/>
  <c r="AL39" i="1" s="1"/>
  <c r="AL36" i="1"/>
  <c r="AL38" i="1" s="1"/>
  <c r="AF37" i="1"/>
  <c r="AF39" i="1" s="1"/>
  <c r="AF34" i="1"/>
  <c r="J37" i="1"/>
  <c r="J39" i="1" s="1"/>
  <c r="AM37" i="1"/>
  <c r="AM39" i="1" s="1"/>
  <c r="G37" i="1"/>
  <c r="G39" i="1" s="1"/>
  <c r="G34" i="1"/>
  <c r="F34" i="1"/>
  <c r="F37" i="1"/>
  <c r="F39" i="1" s="1"/>
  <c r="R34" i="1"/>
  <c r="R37" i="1"/>
  <c r="R39" i="1" s="1"/>
  <c r="BM37" i="1"/>
  <c r="BM39" i="1" s="1"/>
  <c r="AK37" i="1"/>
  <c r="AK39" i="1" s="1"/>
  <c r="AK34" i="1"/>
  <c r="M37" i="1"/>
  <c r="M39" i="1" s="1"/>
  <c r="M34" i="1"/>
  <c r="AP34" i="1"/>
  <c r="AP37" i="1"/>
  <c r="AP39" i="1" s="1"/>
  <c r="AX37" i="1"/>
  <c r="AX39" i="1" s="1"/>
  <c r="Y37" i="1"/>
  <c r="Y39" i="1" s="1"/>
  <c r="Y34" i="1"/>
  <c r="BF37" i="1"/>
  <c r="BF39" i="1" s="1"/>
  <c r="BH37" i="1"/>
  <c r="BH39" i="1" s="1"/>
  <c r="AB37" i="1"/>
  <c r="AB39" i="1" s="1"/>
  <c r="BC37" i="1"/>
  <c r="BC39" i="1" s="1"/>
  <c r="AE37" i="1"/>
  <c r="AE39" i="1" s="1"/>
  <c r="O37" i="1"/>
  <c r="O39" i="1" s="1"/>
  <c r="AV37" i="1"/>
  <c r="AV39" i="1" s="1"/>
  <c r="BE37" i="1"/>
  <c r="BE39" i="1" s="1"/>
  <c r="AC37" i="1"/>
  <c r="AC39" i="1" s="1"/>
  <c r="AC34" i="1"/>
  <c r="E37" i="1"/>
  <c r="E39" i="1" s="1"/>
  <c r="BB37" i="1"/>
  <c r="BB39" i="1" s="1"/>
  <c r="BD37" i="1"/>
  <c r="BD39" i="1" s="1"/>
  <c r="X37" i="1"/>
  <c r="X39" i="1" s="1"/>
  <c r="X34" i="1"/>
  <c r="BO37" i="1"/>
  <c r="BO39" i="1" s="1"/>
  <c r="BG37" i="1"/>
  <c r="BG39" i="1" s="1"/>
  <c r="AU37" i="1"/>
  <c r="AU39" i="1" s="1"/>
  <c r="AI37" i="1"/>
  <c r="AI39" i="1" s="1"/>
  <c r="AI34" i="1"/>
  <c r="S37" i="1"/>
  <c r="S39" i="1" s="1"/>
  <c r="C37" i="1"/>
  <c r="C39" i="1" s="1"/>
  <c r="C27" i="1"/>
  <c r="C34" i="1" s="1"/>
  <c r="C26" i="1"/>
  <c r="BI37" i="1"/>
  <c r="BI39" i="1" s="1"/>
  <c r="AO37" i="1"/>
  <c r="AO39" i="1" s="1"/>
  <c r="AO34" i="1"/>
  <c r="U37" i="1"/>
  <c r="U39" i="1" s="1"/>
  <c r="BN37" i="1"/>
  <c r="BN39" i="1" s="1"/>
  <c r="AJ37" i="1"/>
  <c r="AJ39" i="1" s="1"/>
  <c r="AJ34" i="1"/>
  <c r="D37" i="1"/>
  <c r="D39" i="1" s="1"/>
  <c r="BF36" i="1"/>
  <c r="BF38" i="1" s="1"/>
  <c r="AP36" i="1"/>
  <c r="AP38" i="1" s="1"/>
  <c r="Z36" i="1"/>
  <c r="Z38" i="1" s="1"/>
  <c r="J36" i="1"/>
  <c r="J38" i="1" s="1"/>
  <c r="BM36" i="1"/>
  <c r="BM38" i="1" s="1"/>
  <c r="AK36" i="1"/>
  <c r="AK38" i="1" s="1"/>
  <c r="M36" i="1"/>
  <c r="M38" i="1" s="1"/>
  <c r="AV34" i="1" l="1"/>
  <c r="BK34" i="1"/>
  <c r="AU34" i="1"/>
  <c r="BD34" i="1"/>
  <c r="BC34" i="1"/>
  <c r="BM34" i="1"/>
  <c r="BL34" i="1"/>
  <c r="BF34" i="1"/>
  <c r="BN34" i="1"/>
  <c r="BI34" i="1"/>
  <c r="BB34" i="1"/>
  <c r="BE34" i="1"/>
  <c r="AX34" i="1"/>
  <c r="AZ34" i="1"/>
  <c r="AY34" i="1"/>
  <c r="AW34" i="1"/>
  <c r="BG34" i="1"/>
  <c r="BO34" i="1"/>
  <c r="BH34" i="1"/>
  <c r="BA34" i="1"/>
</calcChain>
</file>

<file path=xl/sharedStrings.xml><?xml version="1.0" encoding="utf-8"?>
<sst xmlns="http://schemas.openxmlformats.org/spreadsheetml/2006/main" count="579" uniqueCount="176">
  <si>
    <t>Line</t>
  </si>
  <si>
    <t/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</si>
  <si>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</si>
  <si>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</si>
  <si>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</si>
  <si>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</si>
  <si>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</si>
  <si>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</si>
  <si>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</si>
  <si>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</si>
  <si>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</si>
  <si>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</si>
  <si>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</si>
  <si>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</si>
  <si>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</si>
  <si>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</si>
  <si>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</si>
  <si>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</si>
  <si>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</si>
  <si>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</si>
  <si>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</si>
  <si>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</si>
  <si>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</si>
  <si>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</si>
  <si>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</si>
  <si>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</si>
  <si>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</si>
  <si>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</si>
  <si>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</si>
  <si>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</si>
  <si>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</si>
  <si>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</si>
  <si>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</si>
  <si>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</si>
  <si>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</si>
  <si>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</si>
  <si>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</si>
  <si>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</si>
  <si>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</si>
  <si>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</si>
  <si>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</si>
  <si>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</si>
  <si>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</si>
  <si>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</si>
  <si>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</si>
  <si>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</si>
  <si>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</si>
  <si>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</si>
  <si>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</si>
  <si>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</si>
  <si>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</si>
  <si>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</si>
  <si>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</si>
  <si>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</si>
  <si>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</si>
  <si>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</si>
  <si>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</si>
  <si>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</si>
  <si>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</si>
  <si>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</si>
  <si>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</si>
  <si>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</si>
  <si>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</si>
  <si>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</si>
  <si>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</si>
  <si>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</si>
  <si>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</si>
  <si>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</si>
  <si>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</si>
  <si>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</si>
  <si>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</si>
  <si>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</si>
  <si>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</si>
  <si>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</si>
  <si>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</si>
  <si>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</si>
  <si>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</si>
  <si>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</si>
  <si>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</si>
  <si>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</si>
  <si>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</si>
  <si>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</si>
  <si>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</si>
  <si>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</si>
  <si>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</si>
  <si>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</si>
  <si>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</si>
  <si>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</si>
  <si>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</si>
  <si>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</si>
  <si>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</si>
  <si>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</si>
  <si>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</si>
  <si>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</si>
  <si>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</si>
  <si>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</si>
  <si>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</si>
  <si>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</si>
  <si>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</si>
  <si>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</si>
  <si>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</si>
  <si>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</si>
  <si>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KLEMS</t>
  </si>
  <si>
    <t>ANNUAL RATE OF TURNOVER</t>
  </si>
  <si>
    <t>ANNUAL RATE OF TURNOVER indexed</t>
  </si>
  <si>
    <t>GROSS OUTPUT</t>
  </si>
  <si>
    <t>CIRCULATING CAPITAL</t>
  </si>
  <si>
    <t>Table 4.1</t>
  </si>
  <si>
    <t>FIXED ASSETS</t>
  </si>
  <si>
    <t>TOTAL ASSETS</t>
  </si>
  <si>
    <t>RATE OF PROFIT</t>
  </si>
  <si>
    <t>INVERTED RATE OF PROFIT</t>
  </si>
  <si>
    <t>INVERTED RATE OF RETURN</t>
  </si>
  <si>
    <t>SHARES MARKET CAP</t>
  </si>
  <si>
    <t>P/E</t>
  </si>
  <si>
    <t>FRED TABLES NCBEILA027N &amp; WILL5000INDFC</t>
  </si>
  <si>
    <t xml:space="preserve"> P/E less INVERTED R.O.P.</t>
  </si>
  <si>
    <t xml:space="preserve"> P/E less INVERTED R.O.R.</t>
  </si>
  <si>
    <t>Circulating capital share of total.</t>
  </si>
  <si>
    <t>variable capital share of total</t>
  </si>
  <si>
    <t>circulating capital share indexed</t>
  </si>
  <si>
    <t>variable capital share indexed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</si>
  <si>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</si>
  <si>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</si>
  <si>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</si>
  <si>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</si>
  <si>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</si>
  <si>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</si>
  <si>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</si>
  <si>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</si>
  <si>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</si>
  <si>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</si>
  <si>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</si>
  <si>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</si>
  <si>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</si>
  <si>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</si>
  <si>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</si>
  <si>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</si>
  <si>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</si>
  <si>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</si>
  <si>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</si>
  <si>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</si>
  <si>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</si>
  <si>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</si>
  <si>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</si>
  <si>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</si>
  <si>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</si>
  <si>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</si>
  <si>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</si>
  <si>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</si>
  <si>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</si>
  <si>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</si>
  <si>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</si>
  <si>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</si>
  <si>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</si>
  <si>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</si>
  <si>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</si>
  <si>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</si>
  <si>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</si>
  <si>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</si>
  <si>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</si>
  <si>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</si>
  <si>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</si>
  <si>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</si>
  <si>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</si>
  <si>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</si>
  <si>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</si>
  <si>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Table 1.14. Gross Value Added of Domestic Corporate Business in Current Dollars and Gross Value Added of Nonfinancial Domestic Corporate Business in Current and Chained Dollars</t>
  </si>
  <si>
    <t>Release date 25th March Billions of Dollars</t>
  </si>
  <si>
    <t>VARIABLE CAPITAL</t>
  </si>
  <si>
    <t>FIXED plus VARIABLE CAPITAL</t>
  </si>
  <si>
    <t>Rate of Profit rows 29 and 30</t>
  </si>
  <si>
    <t>less subsidies</t>
  </si>
  <si>
    <t>non-financial profit share of total</t>
  </si>
  <si>
    <t>subsidies accruing to non-financial</t>
  </si>
  <si>
    <t>rate of profit less subsidies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</si>
</sst>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  <font>
      <sz val="10"/>
      <color theme="4"/>
      <name val="Arial"/>
      <family val="2"/>
    </font>
    <font>
      <sz val="11"/>
      <color theme="4"/>
      <name val="Calibri"/>
      <family val="2"/>
      <scheme val="minor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i/>
      <sz val="15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0"/>
      <color rgb="FFFFC000"/>
      <name val="Arial"/>
      <family val="2"/>
    </font>
    <font>
      <b/>
      <sz val="10"/>
      <color rgb="FFFFC000"/>
      <name val="Arial"/>
      <family val="2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  <fill>
      <patternFill patternType="solid">
        <fgColor rgb="FFE7E5E5"/>
        <bgColor indexed="64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medium">
        <color rgb="FFAAAAAA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2" fontId="4" fillId="0" borderId="0" xfId="0" applyNumberFormat="1" applyFont="1"/>
    <xf numFmtId="2" fontId="5" fillId="0" borderId="0" xfId="0" applyNumberFormat="1" applyFont="1"/>
    <xf numFmtId="2" fontId="4" fillId="0" borderId="0" xfId="2" applyNumberFormat="1" applyFont="1"/>
    <xf numFmtId="164" fontId="4" fillId="0" borderId="0" xfId="1" applyNumberFormat="1" applyFont="1"/>
    <xf numFmtId="0" fontId="4" fillId="0" borderId="0" xfId="0" applyFont="1"/>
    <xf numFmtId="0" fontId="5" fillId="0" borderId="0" xfId="0" applyFont="1"/>
    <xf numFmtId="0" fontId="5" fillId="3" borderId="2" xfId="0" applyFont="1" applyFill="1" applyBorder="1" applyAlignment="1">
      <alignment horizontal="right" vertical="center"/>
    </xf>
    <xf numFmtId="10" fontId="4" fillId="0" borderId="0" xfId="1" applyNumberFormat="1" applyFont="1"/>
    <xf numFmtId="0" fontId="7" fillId="0" borderId="0" xfId="0" applyFont="1"/>
    <xf numFmtId="0" fontId="8" fillId="0" borderId="0" xfId="0" applyFont="1"/>
    <xf numFmtId="2" fontId="7" fillId="0" borderId="0" xfId="1" applyNumberFormat="1" applyFont="1"/>
    <xf numFmtId="2" fontId="7" fillId="0" borderId="0" xfId="0" applyNumberFormat="1" applyFont="1"/>
    <xf numFmtId="2" fontId="9" fillId="0" borderId="0" xfId="0" applyNumberFormat="1" applyFont="1"/>
    <xf numFmtId="0" fontId="10" fillId="0" borderId="0" xfId="0" applyFont="1"/>
    <xf numFmtId="0" fontId="6" fillId="0" borderId="0" xfId="0" applyFont="1"/>
    <xf numFmtId="2" fontId="7" fillId="0" borderId="0" xfId="0" applyNumberFormat="1" applyFont="1" applyAlignment="1">
      <alignment horizontal="left"/>
    </xf>
    <xf numFmtId="0" fontId="11" fillId="0" borderId="0" xfId="0" applyFont="1"/>
    <xf numFmtId="0" fontId="12" fillId="0" borderId="0" xfId="0" applyFont="1"/>
    <xf numFmtId="164" fontId="11" fillId="0" borderId="0" xfId="1" applyNumberFormat="1" applyFont="1"/>
    <xf numFmtId="2" fontId="11" fillId="0" borderId="0" xfId="0" applyNumberFormat="1" applyFont="1" applyAlignment="1">
      <alignment horizontal="left"/>
    </xf>
    <xf numFmtId="10" fontId="11" fillId="0" borderId="0" xfId="1" applyNumberFormat="1" applyFont="1"/>
    <xf numFmtId="9" fontId="11" fillId="0" borderId="0" xfId="1" applyFont="1"/>
    <xf numFmtId="164" fontId="7" fillId="0" borderId="0" xfId="1" applyNumberFormat="1" applyFont="1"/>
    <xf numFmtId="0" fontId="16" fillId="0" borderId="0" xfId="0" applyFont="1"/>
    <xf numFmtId="0" fontId="17" fillId="0" borderId="0" xfId="0" applyFont="1"/>
    <xf numFmtId="2" fontId="16" fillId="0" borderId="0" xfId="0" applyNumberFormat="1" applyFont="1" applyAlignment="1">
      <alignment horizontal="left"/>
    </xf>
    <xf numFmtId="0" fontId="18" fillId="0" borderId="0" xfId="0" applyFont="1"/>
    <xf numFmtId="164" fontId="16" fillId="0" borderId="0" xfId="1" applyNumberFormat="1" applyFont="1"/>
    <xf numFmtId="2" fontId="16" fillId="0" borderId="0" xfId="1" applyNumberFormat="1" applyFont="1"/>
    <xf numFmtId="10" fontId="16" fillId="0" borderId="0" xfId="1" applyNumberFormat="1" applyFont="1"/>
    <xf numFmtId="0" fontId="14" fillId="0" borderId="0" xfId="0" applyFont="1" applyAlignment="1">
      <alignment wrapText="1"/>
    </xf>
    <xf numFmtId="0" fontId="0" fillId="0" borderId="0" xfId="0"/>
    <xf numFmtId="0" fontId="15" fillId="0" borderId="0" xfId="0" applyFont="1"/>
    <xf numFmtId="0" fontId="13" fillId="0" borderId="0" xfId="0" applyFont="1" applyAlignment="1">
      <alignment wrapText="1"/>
    </xf>
  </cellXfs>
  <cellStyles count="3">
    <cellStyle name="Normal" xfId="0" builtinId="0"/>
    <cellStyle name="Normal 4" xfId="2" xr:uid="{5C8E955A-EB7E-4BDC-8D38-55928051596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PROFIT 1955</a:t>
            </a:r>
            <a:r>
              <a:rPr lang="en-US" b="1" baseline="0"/>
              <a:t> to 2020.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fixed + variable capital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Sheet1!$C$1:$BP$1</c:f>
              <c:strCache>
                <c:ptCount val="66"/>
                <c:pt idx="0">
                  <c:v>1955</c:v>
                </c:pt>
                <c:pt idx="1">
                  <c:v>1956</c:v>
                </c:pt>
                <c:pt idx="2">
                  <c:v>1957</c:v>
                </c:pt>
                <c:pt idx="3">
                  <c:v>1958</c:v>
                </c:pt>
                <c:pt idx="4">
                  <c:v>1959</c:v>
                </c:pt>
                <c:pt idx="5">
                  <c:v>1960</c:v>
                </c:pt>
                <c:pt idx="6">
                  <c:v>1961</c:v>
                </c:pt>
                <c:pt idx="7">
                  <c:v>1962</c:v>
                </c:pt>
                <c:pt idx="8">
                  <c:v>1963</c:v>
                </c:pt>
                <c:pt idx="9">
                  <c:v>1964</c:v>
                </c:pt>
                <c:pt idx="10">
                  <c:v>1965</c:v>
                </c:pt>
                <c:pt idx="11">
                  <c:v>1966</c:v>
                </c:pt>
                <c:pt idx="12">
                  <c:v>1967</c:v>
                </c:pt>
                <c:pt idx="13">
                  <c:v>1968</c:v>
                </c:pt>
                <c:pt idx="14">
                  <c:v>1969</c:v>
                </c:pt>
                <c:pt idx="15">
                  <c:v>1970</c:v>
                </c:pt>
                <c:pt idx="16">
                  <c:v>1971</c:v>
                </c:pt>
                <c:pt idx="17">
                  <c:v>1972</c:v>
                </c:pt>
                <c:pt idx="18">
                  <c:v>1973</c:v>
                </c:pt>
                <c:pt idx="19">
                  <c:v>1974</c:v>
                </c:pt>
                <c:pt idx="20">
                  <c:v>1975</c:v>
                </c:pt>
                <c:pt idx="21">
                  <c:v>1976</c:v>
                </c:pt>
                <c:pt idx="22">
                  <c:v>1977</c:v>
                </c:pt>
                <c:pt idx="23">
                  <c:v>1978</c:v>
                </c:pt>
                <c:pt idx="24">
                  <c:v>1979</c:v>
                </c:pt>
                <c:pt idx="25">
                  <c:v>1980</c:v>
                </c:pt>
                <c:pt idx="26">
                  <c:v>1981</c:v>
                </c:pt>
                <c:pt idx="27">
                  <c:v>1982</c:v>
                </c:pt>
                <c:pt idx="28">
                  <c:v>1983</c:v>
                </c:pt>
                <c:pt idx="29">
                  <c:v>1984</c:v>
                </c:pt>
                <c:pt idx="30">
                  <c:v>1985</c:v>
                </c:pt>
                <c:pt idx="31">
                  <c:v>1986</c:v>
                </c:pt>
                <c:pt idx="32">
                  <c:v>1987</c:v>
                </c:pt>
                <c:pt idx="33">
                  <c:v>1988</c:v>
                </c:pt>
                <c:pt idx="34">
                  <c:v>1989</c:v>
                </c:pt>
                <c:pt idx="35">
                  <c:v>1990</c:v>
                </c:pt>
                <c:pt idx="36">
                  <c:v>1991</c:v>
                </c:pt>
                <c:pt idx="37">
                  <c:v>1992</c:v>
                </c:pt>
                <c:pt idx="38">
                  <c:v>1993</c:v>
                </c:pt>
                <c:pt idx="39">
                  <c:v>1994</c:v>
                </c:pt>
                <c:pt idx="40">
                  <c:v>1995</c:v>
                </c:pt>
                <c:pt idx="41">
                  <c:v>1996</c:v>
                </c:pt>
                <c:pt idx="42">
                  <c:v>1997</c:v>
                </c:pt>
                <c:pt idx="43">
                  <c:v>1998</c:v>
                </c:pt>
                <c:pt idx="44">
                  <c:v>1999</c:v>
                </c:pt>
                <c:pt idx="45">
                  <c:v>2000</c:v>
                </c:pt>
                <c:pt idx="46">
                  <c:v>2001</c:v>
                </c:pt>
                <c:pt idx="47">
                  <c:v>2002</c:v>
                </c:pt>
                <c:pt idx="48">
                  <c:v>2003</c:v>
                </c:pt>
                <c:pt idx="49">
                  <c:v>2004</c:v>
                </c:pt>
                <c:pt idx="50">
                  <c:v>2005</c:v>
                </c:pt>
                <c:pt idx="51">
                  <c:v>2006</c:v>
                </c:pt>
                <c:pt idx="52">
                  <c:v>2007</c:v>
                </c:pt>
                <c:pt idx="53">
                  <c:v>2008</c:v>
                </c:pt>
                <c:pt idx="54">
                  <c:v>2009</c:v>
                </c:pt>
                <c:pt idx="55">
                  <c:v>2010</c:v>
                </c:pt>
                <c:pt idx="56">
                  <c:v>2011</c:v>
                </c:pt>
                <c:pt idx="57">
                  <c:v>2012</c:v>
                </c:pt>
                <c:pt idx="58">
                  <c:v>2013</c:v>
                </c:pt>
                <c:pt idx="59">
                  <c:v>2014</c:v>
                </c:pt>
                <c:pt idx="60">
                  <c:v>2015</c:v>
                </c:pt>
                <c:pt idx="61">
                  <c:v>2016</c:v>
                </c:pt>
                <c:pt idx="62">
                  <c:v>2017</c:v>
                </c:pt>
                <c:pt idx="63">
                  <c:v>2018</c:v>
                </c:pt>
                <c:pt idx="64">
                  <c:v>2019</c:v>
                </c:pt>
                <c:pt idx="65">
                  <c:v>2020</c:v>
                </c:pt>
              </c:strCache>
            </c:strRef>
          </c:cat>
          <c:val>
            <c:numRef>
              <c:f>Sheet1!$C$31:$BP$31</c:f>
              <c:numCache>
                <c:formatCode>0.0%</c:formatCode>
                <c:ptCount val="66"/>
                <c:pt idx="0">
                  <c:v>0.12080582689436239</c:v>
                </c:pt>
                <c:pt idx="1">
                  <c:v>0.10955066194289238</c:v>
                </c:pt>
                <c:pt idx="2">
                  <c:v>9.7281791896160485E-2</c:v>
                </c:pt>
                <c:pt idx="3">
                  <c:v>8.2427319565357496E-2</c:v>
                </c:pt>
                <c:pt idx="4">
                  <c:v>9.9669554312797823E-2</c:v>
                </c:pt>
                <c:pt idx="5">
                  <c:v>9.0147851635945686E-2</c:v>
                </c:pt>
                <c:pt idx="6">
                  <c:v>8.7820758418018993E-2</c:v>
                </c:pt>
                <c:pt idx="7">
                  <c:v>9.3636705267859957E-2</c:v>
                </c:pt>
                <c:pt idx="8">
                  <c:v>0.10041011176235001</c:v>
                </c:pt>
                <c:pt idx="9">
                  <c:v>0.10635652920371376</c:v>
                </c:pt>
                <c:pt idx="10">
                  <c:v>0.11775432979283908</c:v>
                </c:pt>
                <c:pt idx="11">
                  <c:v>0.1170869242684386</c:v>
                </c:pt>
                <c:pt idx="12">
                  <c:v>0.1030259220888224</c:v>
                </c:pt>
                <c:pt idx="13">
                  <c:v>0.10380928165072409</c:v>
                </c:pt>
                <c:pt idx="14">
                  <c:v>9.0605605120158195E-2</c:v>
                </c:pt>
                <c:pt idx="15">
                  <c:v>6.8937514648476445E-2</c:v>
                </c:pt>
                <c:pt idx="16">
                  <c:v>7.3178494228966579E-2</c:v>
                </c:pt>
                <c:pt idx="17">
                  <c:v>7.9904865594525518E-2</c:v>
                </c:pt>
                <c:pt idx="18">
                  <c:v>9.0061902142094183E-2</c:v>
                </c:pt>
                <c:pt idx="19">
                  <c:v>8.4011444131338736E-2</c:v>
                </c:pt>
                <c:pt idx="20">
                  <c:v>7.3709300264264643E-2</c:v>
                </c:pt>
                <c:pt idx="21">
                  <c:v>8.6310818937266512E-2</c:v>
                </c:pt>
                <c:pt idx="22">
                  <c:v>8.9167797551531716E-2</c:v>
                </c:pt>
                <c:pt idx="23">
                  <c:v>9.1907429016334363E-2</c:v>
                </c:pt>
                <c:pt idx="24">
                  <c:v>8.7052849741676028E-2</c:v>
                </c:pt>
                <c:pt idx="25">
                  <c:v>7.1986346370691859E-2</c:v>
                </c:pt>
                <c:pt idx="26">
                  <c:v>6.5014826583711577E-2</c:v>
                </c:pt>
                <c:pt idx="27">
                  <c:v>4.8754529506083534E-2</c:v>
                </c:pt>
                <c:pt idx="28">
                  <c:v>5.2812787719216867E-2</c:v>
                </c:pt>
                <c:pt idx="29">
                  <c:v>5.8524792866847711E-2</c:v>
                </c:pt>
                <c:pt idx="30">
                  <c:v>5.0029409440819843E-2</c:v>
                </c:pt>
                <c:pt idx="31">
                  <c:v>3.9772651857264155E-2</c:v>
                </c:pt>
                <c:pt idx="32">
                  <c:v>4.9535596239117505E-2</c:v>
                </c:pt>
                <c:pt idx="33">
                  <c:v>5.5143151750871207E-2</c:v>
                </c:pt>
                <c:pt idx="34">
                  <c:v>4.8085850527278026E-2</c:v>
                </c:pt>
                <c:pt idx="35">
                  <c:v>4.4505297942102118E-2</c:v>
                </c:pt>
                <c:pt idx="36">
                  <c:v>4.2327033821400462E-2</c:v>
                </c:pt>
                <c:pt idx="37">
                  <c:v>4.5187174097656151E-2</c:v>
                </c:pt>
                <c:pt idx="38">
                  <c:v>5.1930191648221921E-2</c:v>
                </c:pt>
                <c:pt idx="39">
                  <c:v>6.3285182631912587E-2</c:v>
                </c:pt>
                <c:pt idx="40">
                  <c:v>6.7992966740710314E-2</c:v>
                </c:pt>
                <c:pt idx="41">
                  <c:v>6.9730643271082679E-2</c:v>
                </c:pt>
                <c:pt idx="42">
                  <c:v>7.1304767764281407E-2</c:v>
                </c:pt>
                <c:pt idx="43">
                  <c:v>6.2227034264745018E-2</c:v>
                </c:pt>
                <c:pt idx="44">
                  <c:v>5.9089534234190583E-2</c:v>
                </c:pt>
                <c:pt idx="45">
                  <c:v>5.074818203190215E-2</c:v>
                </c:pt>
                <c:pt idx="46">
                  <c:v>3.5000649323010551E-2</c:v>
                </c:pt>
                <c:pt idx="47">
                  <c:v>3.834799819287546E-2</c:v>
                </c:pt>
                <c:pt idx="48">
                  <c:v>5.1625237217674189E-2</c:v>
                </c:pt>
                <c:pt idx="49">
                  <c:v>6.7483492276673981E-2</c:v>
                </c:pt>
                <c:pt idx="50">
                  <c:v>8.9661695979993225E-2</c:v>
                </c:pt>
                <c:pt idx="51">
                  <c:v>9.6018246244546829E-2</c:v>
                </c:pt>
                <c:pt idx="52">
                  <c:v>8.5202270929095936E-2</c:v>
                </c:pt>
                <c:pt idx="53">
                  <c:v>6.460513679162655E-2</c:v>
                </c:pt>
                <c:pt idx="54">
                  <c:v>5.5773382407736848E-2</c:v>
                </c:pt>
                <c:pt idx="55">
                  <c:v>7.4955655162109017E-2</c:v>
                </c:pt>
                <c:pt idx="56">
                  <c:v>7.0561241050697401E-2</c:v>
                </c:pt>
                <c:pt idx="57">
                  <c:v>8.4014233893152074E-2</c:v>
                </c:pt>
                <c:pt idx="58">
                  <c:v>8.3938181538752044E-2</c:v>
                </c:pt>
                <c:pt idx="59">
                  <c:v>8.3258768744832026E-2</c:v>
                </c:pt>
                <c:pt idx="60">
                  <c:v>7.5896849096865449E-2</c:v>
                </c:pt>
                <c:pt idx="61">
                  <c:v>7.1766231710320469E-2</c:v>
                </c:pt>
                <c:pt idx="62">
                  <c:v>7.0091514382048151E-2</c:v>
                </c:pt>
                <c:pt idx="63">
                  <c:v>6.118202885932679E-2</c:v>
                </c:pt>
                <c:pt idx="64">
                  <c:v>5.6929009903526298E-2</c:v>
                </c:pt>
                <c:pt idx="65">
                  <c:v>6.2989358493862932E-2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70-492D-99EC-316964F0AEFE}"/>
            </c:ext>
          </c:extLst>
        </c:ser>
        <c:ser>
          <c:idx val="1"/>
          <c:order val="1"/>
          <c:tx>
            <c:v>fixed + circulating capital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Sheet1!$C$1:$BP$1</c:f>
              <c:strCache>
                <c:ptCount val="66"/>
                <c:pt idx="0">
                  <c:v>1955</c:v>
                </c:pt>
                <c:pt idx="1">
                  <c:v>1956</c:v>
                </c:pt>
                <c:pt idx="2">
                  <c:v>1957</c:v>
                </c:pt>
                <c:pt idx="3">
                  <c:v>1958</c:v>
                </c:pt>
                <c:pt idx="4">
                  <c:v>1959</c:v>
                </c:pt>
                <c:pt idx="5">
                  <c:v>1960</c:v>
                </c:pt>
                <c:pt idx="6">
                  <c:v>1961</c:v>
                </c:pt>
                <c:pt idx="7">
                  <c:v>1962</c:v>
                </c:pt>
                <c:pt idx="8">
                  <c:v>1963</c:v>
                </c:pt>
                <c:pt idx="9">
                  <c:v>1964</c:v>
                </c:pt>
                <c:pt idx="10">
                  <c:v>1965</c:v>
                </c:pt>
                <c:pt idx="11">
                  <c:v>1966</c:v>
                </c:pt>
                <c:pt idx="12">
                  <c:v>1967</c:v>
                </c:pt>
                <c:pt idx="13">
                  <c:v>1968</c:v>
                </c:pt>
                <c:pt idx="14">
                  <c:v>1969</c:v>
                </c:pt>
                <c:pt idx="15">
                  <c:v>1970</c:v>
                </c:pt>
                <c:pt idx="16">
                  <c:v>1971</c:v>
                </c:pt>
                <c:pt idx="17">
                  <c:v>1972</c:v>
                </c:pt>
                <c:pt idx="18">
                  <c:v>1973</c:v>
                </c:pt>
                <c:pt idx="19">
                  <c:v>1974</c:v>
                </c:pt>
                <c:pt idx="20">
                  <c:v>1975</c:v>
                </c:pt>
                <c:pt idx="21">
                  <c:v>1976</c:v>
                </c:pt>
                <c:pt idx="22">
                  <c:v>1977</c:v>
                </c:pt>
                <c:pt idx="23">
                  <c:v>1978</c:v>
                </c:pt>
                <c:pt idx="24">
                  <c:v>1979</c:v>
                </c:pt>
                <c:pt idx="25">
                  <c:v>1980</c:v>
                </c:pt>
                <c:pt idx="26">
                  <c:v>1981</c:v>
                </c:pt>
                <c:pt idx="27">
                  <c:v>1982</c:v>
                </c:pt>
                <c:pt idx="28">
                  <c:v>1983</c:v>
                </c:pt>
                <c:pt idx="29">
                  <c:v>1984</c:v>
                </c:pt>
                <c:pt idx="30">
                  <c:v>1985</c:v>
                </c:pt>
                <c:pt idx="31">
                  <c:v>1986</c:v>
                </c:pt>
                <c:pt idx="32">
                  <c:v>1987</c:v>
                </c:pt>
                <c:pt idx="33">
                  <c:v>1988</c:v>
                </c:pt>
                <c:pt idx="34">
                  <c:v>1989</c:v>
                </c:pt>
                <c:pt idx="35">
                  <c:v>1990</c:v>
                </c:pt>
                <c:pt idx="36">
                  <c:v>1991</c:v>
                </c:pt>
                <c:pt idx="37">
                  <c:v>1992</c:v>
                </c:pt>
                <c:pt idx="38">
                  <c:v>1993</c:v>
                </c:pt>
                <c:pt idx="39">
                  <c:v>1994</c:v>
                </c:pt>
                <c:pt idx="40">
                  <c:v>1995</c:v>
                </c:pt>
                <c:pt idx="41">
                  <c:v>1996</c:v>
                </c:pt>
                <c:pt idx="42">
                  <c:v>1997</c:v>
                </c:pt>
                <c:pt idx="43">
                  <c:v>1998</c:v>
                </c:pt>
                <c:pt idx="44">
                  <c:v>1999</c:v>
                </c:pt>
                <c:pt idx="45">
                  <c:v>2000</c:v>
                </c:pt>
                <c:pt idx="46">
                  <c:v>2001</c:v>
                </c:pt>
                <c:pt idx="47">
                  <c:v>2002</c:v>
                </c:pt>
                <c:pt idx="48">
                  <c:v>2003</c:v>
                </c:pt>
                <c:pt idx="49">
                  <c:v>2004</c:v>
                </c:pt>
                <c:pt idx="50">
                  <c:v>2005</c:v>
                </c:pt>
                <c:pt idx="51">
                  <c:v>2006</c:v>
                </c:pt>
                <c:pt idx="52">
                  <c:v>2007</c:v>
                </c:pt>
                <c:pt idx="53">
                  <c:v>2008</c:v>
                </c:pt>
                <c:pt idx="54">
                  <c:v>2009</c:v>
                </c:pt>
                <c:pt idx="55">
                  <c:v>2010</c:v>
                </c:pt>
                <c:pt idx="56">
                  <c:v>2011</c:v>
                </c:pt>
                <c:pt idx="57">
                  <c:v>2012</c:v>
                </c:pt>
                <c:pt idx="58">
                  <c:v>2013</c:v>
                </c:pt>
                <c:pt idx="59">
                  <c:v>2014</c:v>
                </c:pt>
                <c:pt idx="60">
                  <c:v>2015</c:v>
                </c:pt>
                <c:pt idx="61">
                  <c:v>2016</c:v>
                </c:pt>
                <c:pt idx="62">
                  <c:v>2017</c:v>
                </c:pt>
                <c:pt idx="63">
                  <c:v>2018</c:v>
                </c:pt>
                <c:pt idx="64">
                  <c:v>2019</c:v>
                </c:pt>
                <c:pt idx="65">
                  <c:v>2020</c:v>
                </c:pt>
              </c:strCache>
            </c:strRef>
          </c:cat>
          <c:val>
            <c:numRef>
              <c:f>Sheet1!$C$26:$BP$26</c:f>
              <c:numCache>
                <c:formatCode>0.00%</c:formatCode>
                <c:ptCount val="66"/>
                <c:pt idx="0">
                  <c:v>9.627167861409329E-2</c:v>
                </c:pt>
                <c:pt idx="1">
                  <c:v>8.7901666607974188E-2</c:v>
                </c:pt>
                <c:pt idx="2">
                  <c:v>7.8478317623383559E-2</c:v>
                </c:pt>
                <c:pt idx="3">
                  <c:v>6.6706111888168135E-2</c:v>
                </c:pt>
                <c:pt idx="4">
                  <c:v>7.9558818738402773E-2</c:v>
                </c:pt>
                <c:pt idx="5">
                  <c:v>7.1747065033917978E-2</c:v>
                </c:pt>
                <c:pt idx="6">
                  <c:v>6.9886172344925959E-2</c:v>
                </c:pt>
                <c:pt idx="7">
                  <c:v>7.3827398558151139E-2</c:v>
                </c:pt>
                <c:pt idx="8">
                  <c:v>7.8724972699803955E-2</c:v>
                </c:pt>
                <c:pt idx="9">
                  <c:v>8.3049704416026437E-2</c:v>
                </c:pt>
                <c:pt idx="10">
                  <c:v>9.1536678430460997E-2</c:v>
                </c:pt>
                <c:pt idx="11">
                  <c:v>9.1059293002444142E-2</c:v>
                </c:pt>
                <c:pt idx="12">
                  <c:v>8.0564028936689583E-2</c:v>
                </c:pt>
                <c:pt idx="13">
                  <c:v>8.10969231278134E-2</c:v>
                </c:pt>
                <c:pt idx="14">
                  <c:v>7.0963680803468529E-2</c:v>
                </c:pt>
                <c:pt idx="15">
                  <c:v>5.461002414190741E-2</c:v>
                </c:pt>
                <c:pt idx="16">
                  <c:v>5.8012084629814969E-2</c:v>
                </c:pt>
                <c:pt idx="17">
                  <c:v>6.3013175243200784E-2</c:v>
                </c:pt>
                <c:pt idx="18">
                  <c:v>7.1039688900428499E-2</c:v>
                </c:pt>
                <c:pt idx="19">
                  <c:v>6.7479276226774118E-2</c:v>
                </c:pt>
                <c:pt idx="20">
                  <c:v>5.9473062482666844E-2</c:v>
                </c:pt>
                <c:pt idx="21">
                  <c:v>6.9322917381492558E-2</c:v>
                </c:pt>
                <c:pt idx="22">
                  <c:v>7.1358328687943562E-2</c:v>
                </c:pt>
                <c:pt idx="23">
                  <c:v>7.3557971238015177E-2</c:v>
                </c:pt>
                <c:pt idx="24">
                  <c:v>7.0056780567299928E-2</c:v>
                </c:pt>
                <c:pt idx="25">
                  <c:v>5.8393735585302635E-2</c:v>
                </c:pt>
                <c:pt idx="26">
                  <c:v>5.2706128272052892E-2</c:v>
                </c:pt>
                <c:pt idx="27">
                  <c:v>3.9685756416129127E-2</c:v>
                </c:pt>
                <c:pt idx="28">
                  <c:v>4.2688421793156822E-2</c:v>
                </c:pt>
                <c:pt idx="29">
                  <c:v>4.689131749172934E-2</c:v>
                </c:pt>
                <c:pt idx="30">
                  <c:v>4.0058187348994648E-2</c:v>
                </c:pt>
                <c:pt idx="31">
                  <c:v>3.1901107978444691E-2</c:v>
                </c:pt>
                <c:pt idx="32">
                  <c:v>3.953499251658367E-2</c:v>
                </c:pt>
                <c:pt idx="33">
                  <c:v>4.3867172886906024E-2</c:v>
                </c:pt>
                <c:pt idx="34">
                  <c:v>3.8311380236873298E-2</c:v>
                </c:pt>
                <c:pt idx="35">
                  <c:v>3.5508013804435058E-2</c:v>
                </c:pt>
                <c:pt idx="36">
                  <c:v>3.376785566004472E-2</c:v>
                </c:pt>
                <c:pt idx="37">
                  <c:v>3.5982740119541258E-2</c:v>
                </c:pt>
                <c:pt idx="38">
                  <c:v>4.1332243963026913E-2</c:v>
                </c:pt>
                <c:pt idx="39">
                  <c:v>5.0154480228990141E-2</c:v>
                </c:pt>
                <c:pt idx="40">
                  <c:v>5.3828664375415232E-2</c:v>
                </c:pt>
                <c:pt idx="41">
                  <c:v>5.515003337877733E-2</c:v>
                </c:pt>
                <c:pt idx="42">
                  <c:v>5.6203356451744221E-2</c:v>
                </c:pt>
                <c:pt idx="43">
                  <c:v>4.9075129897932765E-2</c:v>
                </c:pt>
                <c:pt idx="44">
                  <c:v>4.6603726434108581E-2</c:v>
                </c:pt>
                <c:pt idx="45">
                  <c:v>4.007939598583414E-2</c:v>
                </c:pt>
                <c:pt idx="46">
                  <c:v>2.7933516325009664E-2</c:v>
                </c:pt>
                <c:pt idx="47">
                  <c:v>3.0685320261196081E-2</c:v>
                </c:pt>
                <c:pt idx="48">
                  <c:v>4.1323080892147271E-2</c:v>
                </c:pt>
                <c:pt idx="49">
                  <c:v>5.4109946928591397E-2</c:v>
                </c:pt>
                <c:pt idx="50">
                  <c:v>7.1947165495504783E-2</c:v>
                </c:pt>
                <c:pt idx="51">
                  <c:v>7.7250979806429643E-2</c:v>
                </c:pt>
                <c:pt idx="52">
                  <c:v>6.8782338204289709E-2</c:v>
                </c:pt>
                <c:pt idx="53">
                  <c:v>5.2542098234498874E-2</c:v>
                </c:pt>
                <c:pt idx="54">
                  <c:v>4.5788288100394793E-2</c:v>
                </c:pt>
                <c:pt idx="55">
                  <c:v>6.1192717667876678E-2</c:v>
                </c:pt>
                <c:pt idx="56">
                  <c:v>5.7483362123432809E-2</c:v>
                </c:pt>
                <c:pt idx="57">
                  <c:v>6.8184029628000034E-2</c:v>
                </c:pt>
                <c:pt idx="58">
                  <c:v>6.8197800173296005E-2</c:v>
                </c:pt>
                <c:pt idx="59">
                  <c:v>6.7661691368683163E-2</c:v>
                </c:pt>
                <c:pt idx="60">
                  <c:v>6.1630438779567746E-2</c:v>
                </c:pt>
                <c:pt idx="61">
                  <c:v>5.8445866467114853E-2</c:v>
                </c:pt>
                <c:pt idx="62">
                  <c:v>5.7029449951606213E-2</c:v>
                </c:pt>
                <c:pt idx="63">
                  <c:v>4.9733977263342714E-2</c:v>
                </c:pt>
                <c:pt idx="64">
                  <c:v>4.6281957680163036E-2</c:v>
                </c:pt>
                <c:pt idx="65">
                  <c:v>5.1844930372711547E-2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170-492D-99EC-316964F0AE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7196655"/>
        <c:axId val="2007202063"/>
      </c:lineChart>
      <c:catAx>
        <c:axId val="2007196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7202063"/>
        <c:crosses val="autoZero"/>
        <c:auto val="1"/>
        <c:lblAlgn val="ctr"/>
        <c:lblOffset val="100"/>
        <c:noMultiLvlLbl val="0"/>
      </c:catAx>
      <c:valAx>
        <c:axId val="2007202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719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REAL vs FICTITIOUS MULTIPLE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P/E Ratio (fictitious)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Sheet1!$C$1:$BP$1</c:f>
              <c:strCache>
                <c:ptCount val="66"/>
                <c:pt idx="0">
                  <c:v>1955</c:v>
                </c:pt>
                <c:pt idx="1">
                  <c:v>1956</c:v>
                </c:pt>
                <c:pt idx="2">
                  <c:v>1957</c:v>
                </c:pt>
                <c:pt idx="3">
                  <c:v>1958</c:v>
                </c:pt>
                <c:pt idx="4">
                  <c:v>1959</c:v>
                </c:pt>
                <c:pt idx="5">
                  <c:v>1960</c:v>
                </c:pt>
                <c:pt idx="6">
                  <c:v>1961</c:v>
                </c:pt>
                <c:pt idx="7">
                  <c:v>1962</c:v>
                </c:pt>
                <c:pt idx="8">
                  <c:v>1963</c:v>
                </c:pt>
                <c:pt idx="9">
                  <c:v>1964</c:v>
                </c:pt>
                <c:pt idx="10">
                  <c:v>1965</c:v>
                </c:pt>
                <c:pt idx="11">
                  <c:v>1966</c:v>
                </c:pt>
                <c:pt idx="12">
                  <c:v>1967</c:v>
                </c:pt>
                <c:pt idx="13">
                  <c:v>1968</c:v>
                </c:pt>
                <c:pt idx="14">
                  <c:v>1969</c:v>
                </c:pt>
                <c:pt idx="15">
                  <c:v>1970</c:v>
                </c:pt>
                <c:pt idx="16">
                  <c:v>1971</c:v>
                </c:pt>
                <c:pt idx="17">
                  <c:v>1972</c:v>
                </c:pt>
                <c:pt idx="18">
                  <c:v>1973</c:v>
                </c:pt>
                <c:pt idx="19">
                  <c:v>1974</c:v>
                </c:pt>
                <c:pt idx="20">
                  <c:v>1975</c:v>
                </c:pt>
                <c:pt idx="21">
                  <c:v>1976</c:v>
                </c:pt>
                <c:pt idx="22">
                  <c:v>1977</c:v>
                </c:pt>
                <c:pt idx="23">
                  <c:v>1978</c:v>
                </c:pt>
                <c:pt idx="24">
                  <c:v>1979</c:v>
                </c:pt>
                <c:pt idx="25">
                  <c:v>1980</c:v>
                </c:pt>
                <c:pt idx="26">
                  <c:v>1981</c:v>
                </c:pt>
                <c:pt idx="27">
                  <c:v>1982</c:v>
                </c:pt>
                <c:pt idx="28">
                  <c:v>1983</c:v>
                </c:pt>
                <c:pt idx="29">
                  <c:v>1984</c:v>
                </c:pt>
                <c:pt idx="30">
                  <c:v>1985</c:v>
                </c:pt>
                <c:pt idx="31">
                  <c:v>1986</c:v>
                </c:pt>
                <c:pt idx="32">
                  <c:v>1987</c:v>
                </c:pt>
                <c:pt idx="33">
                  <c:v>1988</c:v>
                </c:pt>
                <c:pt idx="34">
                  <c:v>1989</c:v>
                </c:pt>
                <c:pt idx="35">
                  <c:v>1990</c:v>
                </c:pt>
                <c:pt idx="36">
                  <c:v>1991</c:v>
                </c:pt>
                <c:pt idx="37">
                  <c:v>1992</c:v>
                </c:pt>
                <c:pt idx="38">
                  <c:v>1993</c:v>
                </c:pt>
                <c:pt idx="39">
                  <c:v>1994</c:v>
                </c:pt>
                <c:pt idx="40">
                  <c:v>1995</c:v>
                </c:pt>
                <c:pt idx="41">
                  <c:v>1996</c:v>
                </c:pt>
                <c:pt idx="42">
                  <c:v>1997</c:v>
                </c:pt>
                <c:pt idx="43">
                  <c:v>1998</c:v>
                </c:pt>
                <c:pt idx="44">
                  <c:v>1999</c:v>
                </c:pt>
                <c:pt idx="45">
                  <c:v>2000</c:v>
                </c:pt>
                <c:pt idx="46">
                  <c:v>2001</c:v>
                </c:pt>
                <c:pt idx="47">
                  <c:v>2002</c:v>
                </c:pt>
                <c:pt idx="48">
                  <c:v>2003</c:v>
                </c:pt>
                <c:pt idx="49">
                  <c:v>2004</c:v>
                </c:pt>
                <c:pt idx="50">
                  <c:v>2005</c:v>
                </c:pt>
                <c:pt idx="51">
                  <c:v>2006</c:v>
                </c:pt>
                <c:pt idx="52">
                  <c:v>2007</c:v>
                </c:pt>
                <c:pt idx="53">
                  <c:v>2008</c:v>
                </c:pt>
                <c:pt idx="54">
                  <c:v>2009</c:v>
                </c:pt>
                <c:pt idx="55">
                  <c:v>2010</c:v>
                </c:pt>
                <c:pt idx="56">
                  <c:v>2011</c:v>
                </c:pt>
                <c:pt idx="57">
                  <c:v>2012</c:v>
                </c:pt>
                <c:pt idx="58">
                  <c:v>2013</c:v>
                </c:pt>
                <c:pt idx="59">
                  <c:v>2014</c:v>
                </c:pt>
                <c:pt idx="60">
                  <c:v>2015</c:v>
                </c:pt>
                <c:pt idx="61">
                  <c:v>2016</c:v>
                </c:pt>
                <c:pt idx="62">
                  <c:v>2017</c:v>
                </c:pt>
                <c:pt idx="63">
                  <c:v>2018</c:v>
                </c:pt>
                <c:pt idx="64">
                  <c:v>2019</c:v>
                </c:pt>
                <c:pt idx="65">
                  <c:v>2020</c:v>
                </c:pt>
              </c:strCache>
            </c:strRef>
          </c:cat>
          <c:val>
            <c:numRef>
              <c:f>Sheet1!$C$33:$BP$33</c:f>
              <c:numCache>
                <c:formatCode>0.00</c:formatCode>
                <c:ptCount val="66"/>
                <c:pt idx="0">
                  <c:v>5.5758447488584482</c:v>
                </c:pt>
                <c:pt idx="1">
                  <c:v>6.0855555555555547</c:v>
                </c:pt>
                <c:pt idx="2">
                  <c:v>5.8372209026128266</c:v>
                </c:pt>
                <c:pt idx="3">
                  <c:v>8.9936288088642655</c:v>
                </c:pt>
                <c:pt idx="4">
                  <c:v>7.9420394736842095</c:v>
                </c:pt>
                <c:pt idx="5">
                  <c:v>8.632765957446809</c:v>
                </c:pt>
                <c:pt idx="6">
                  <c:v>10.346903073286052</c:v>
                </c:pt>
                <c:pt idx="7">
                  <c:v>9.0665384615384621</c:v>
                </c:pt>
                <c:pt idx="8">
                  <c:v>8.9572884615384609</c:v>
                </c:pt>
                <c:pt idx="9">
                  <c:v>9.3806701030927844</c:v>
                </c:pt>
                <c:pt idx="10">
                  <c:v>9.0276700434153412</c:v>
                </c:pt>
                <c:pt idx="11">
                  <c:v>7.2954860186418111</c:v>
                </c:pt>
                <c:pt idx="12">
                  <c:v>9.9472206703910615</c:v>
                </c:pt>
                <c:pt idx="13">
                  <c:v>10.619017632241812</c:v>
                </c:pt>
                <c:pt idx="14">
                  <c:v>9.2287303664921456</c:v>
                </c:pt>
                <c:pt idx="15">
                  <c:v>11.023375196232339</c:v>
                </c:pt>
                <c:pt idx="16">
                  <c:v>11.20752380952381</c:v>
                </c:pt>
                <c:pt idx="17">
                  <c:v>11.883360184119677</c:v>
                </c:pt>
                <c:pt idx="18">
                  <c:v>7.3512897366030883</c:v>
                </c:pt>
                <c:pt idx="19">
                  <c:v>4.5221492295214922</c:v>
                </c:pt>
                <c:pt idx="20">
                  <c:v>6.3059064327485377</c:v>
                </c:pt>
                <c:pt idx="21">
                  <c:v>6.0175210902011678</c:v>
                </c:pt>
                <c:pt idx="22">
                  <c:v>4.6326583710407236</c:v>
                </c:pt>
                <c:pt idx="23">
                  <c:v>4.14029497098646</c:v>
                </c:pt>
                <c:pt idx="24">
                  <c:v>4.5134564056939501</c:v>
                </c:pt>
                <c:pt idx="25">
                  <c:v>6.3506226415094345</c:v>
                </c:pt>
                <c:pt idx="26">
                  <c:v>5.6576408125577098</c:v>
                </c:pt>
                <c:pt idx="27">
                  <c:v>8.0363420289855068</c:v>
                </c:pt>
                <c:pt idx="28">
                  <c:v>8.4641588785046729</c:v>
                </c:pt>
                <c:pt idx="29">
                  <c:v>6.8426431718061673</c:v>
                </c:pt>
                <c:pt idx="30">
                  <c:v>9.3507707317073159</c:v>
                </c:pt>
                <c:pt idx="31">
                  <c:v>13.15044014084507</c:v>
                </c:pt>
                <c:pt idx="32">
                  <c:v>10.277092134831459</c:v>
                </c:pt>
                <c:pt idx="33">
                  <c:v>9.6713648393194713</c:v>
                </c:pt>
                <c:pt idx="34">
                  <c:v>12.86311475409836</c:v>
                </c:pt>
                <c:pt idx="35">
                  <c:v>12.403751573646662</c:v>
                </c:pt>
                <c:pt idx="36">
                  <c:v>17.205167814113597</c:v>
                </c:pt>
                <c:pt idx="37">
                  <c:v>16.962967716841696</c:v>
                </c:pt>
                <c:pt idx="38">
                  <c:v>15.665926884503396</c:v>
                </c:pt>
                <c:pt idx="39">
                  <c:v>12.055363156572003</c:v>
                </c:pt>
                <c:pt idx="40">
                  <c:v>14.174234513274335</c:v>
                </c:pt>
                <c:pt idx="41">
                  <c:v>14.735970546123953</c:v>
                </c:pt>
                <c:pt idx="42">
                  <c:v>17.334278125592864</c:v>
                </c:pt>
                <c:pt idx="43">
                  <c:v>23.66366365131579</c:v>
                </c:pt>
                <c:pt idx="44">
                  <c:v>30.970608660130715</c:v>
                </c:pt>
                <c:pt idx="45">
                  <c:v>29.111515957446809</c:v>
                </c:pt>
                <c:pt idx="46">
                  <c:v>35.732084229941592</c:v>
                </c:pt>
                <c:pt idx="47">
                  <c:v>24.426713973799128</c:v>
                </c:pt>
                <c:pt idx="48">
                  <c:v>22.77503540519276</c:v>
                </c:pt>
                <c:pt idx="49">
                  <c:v>18.088824842986742</c:v>
                </c:pt>
                <c:pt idx="50">
                  <c:v>13.147843479949508</c:v>
                </c:pt>
                <c:pt idx="51">
                  <c:v>12.669261311172669</c:v>
                </c:pt>
                <c:pt idx="52">
                  <c:v>14.631300718132854</c:v>
                </c:pt>
                <c:pt idx="53">
                  <c:v>11.743121296813863</c:v>
                </c:pt>
                <c:pt idx="54">
                  <c:v>17.303147731781511</c:v>
                </c:pt>
                <c:pt idx="55">
                  <c:v>14.22629412893323</c:v>
                </c:pt>
                <c:pt idx="56">
                  <c:v>14.363590966611508</c:v>
                </c:pt>
                <c:pt idx="57">
                  <c:v>12.983586408073164</c:v>
                </c:pt>
                <c:pt idx="58">
                  <c:v>16.3023328290469</c:v>
                </c:pt>
                <c:pt idx="59">
                  <c:v>17.2179789320741</c:v>
                </c:pt>
                <c:pt idx="60">
                  <c:v>17.577970146933065</c:v>
                </c:pt>
                <c:pt idx="61">
                  <c:v>19.555683055733503</c:v>
                </c:pt>
                <c:pt idx="62">
                  <c:v>22.866287339971549</c:v>
                </c:pt>
                <c:pt idx="63">
                  <c:v>23.294148154550953</c:v>
                </c:pt>
                <c:pt idx="64">
                  <c:v>29.856018601323555</c:v>
                </c:pt>
                <c:pt idx="65">
                  <c:v>32.047390679859561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54-44AA-B551-3A17D578966A}"/>
            </c:ext>
          </c:extLst>
        </c:ser>
        <c:ser>
          <c:idx val="1"/>
          <c:order val="1"/>
          <c:tx>
            <c:v>Inverted Rate of Profit (real)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Sheet1!$C$1:$BP$1</c:f>
              <c:strCache>
                <c:ptCount val="66"/>
                <c:pt idx="0">
                  <c:v>1955</c:v>
                </c:pt>
                <c:pt idx="1">
                  <c:v>1956</c:v>
                </c:pt>
                <c:pt idx="2">
                  <c:v>1957</c:v>
                </c:pt>
                <c:pt idx="3">
                  <c:v>1958</c:v>
                </c:pt>
                <c:pt idx="4">
                  <c:v>1959</c:v>
                </c:pt>
                <c:pt idx="5">
                  <c:v>1960</c:v>
                </c:pt>
                <c:pt idx="6">
                  <c:v>1961</c:v>
                </c:pt>
                <c:pt idx="7">
                  <c:v>1962</c:v>
                </c:pt>
                <c:pt idx="8">
                  <c:v>1963</c:v>
                </c:pt>
                <c:pt idx="9">
                  <c:v>1964</c:v>
                </c:pt>
                <c:pt idx="10">
                  <c:v>1965</c:v>
                </c:pt>
                <c:pt idx="11">
                  <c:v>1966</c:v>
                </c:pt>
                <c:pt idx="12">
                  <c:v>1967</c:v>
                </c:pt>
                <c:pt idx="13">
                  <c:v>1968</c:v>
                </c:pt>
                <c:pt idx="14">
                  <c:v>1969</c:v>
                </c:pt>
                <c:pt idx="15">
                  <c:v>1970</c:v>
                </c:pt>
                <c:pt idx="16">
                  <c:v>1971</c:v>
                </c:pt>
                <c:pt idx="17">
                  <c:v>1972</c:v>
                </c:pt>
                <c:pt idx="18">
                  <c:v>1973</c:v>
                </c:pt>
                <c:pt idx="19">
                  <c:v>1974</c:v>
                </c:pt>
                <c:pt idx="20">
                  <c:v>1975</c:v>
                </c:pt>
                <c:pt idx="21">
                  <c:v>1976</c:v>
                </c:pt>
                <c:pt idx="22">
                  <c:v>1977</c:v>
                </c:pt>
                <c:pt idx="23">
                  <c:v>1978</c:v>
                </c:pt>
                <c:pt idx="24">
                  <c:v>1979</c:v>
                </c:pt>
                <c:pt idx="25">
                  <c:v>1980</c:v>
                </c:pt>
                <c:pt idx="26">
                  <c:v>1981</c:v>
                </c:pt>
                <c:pt idx="27">
                  <c:v>1982</c:v>
                </c:pt>
                <c:pt idx="28">
                  <c:v>1983</c:v>
                </c:pt>
                <c:pt idx="29">
                  <c:v>1984</c:v>
                </c:pt>
                <c:pt idx="30">
                  <c:v>1985</c:v>
                </c:pt>
                <c:pt idx="31">
                  <c:v>1986</c:v>
                </c:pt>
                <c:pt idx="32">
                  <c:v>1987</c:v>
                </c:pt>
                <c:pt idx="33">
                  <c:v>1988</c:v>
                </c:pt>
                <c:pt idx="34">
                  <c:v>1989</c:v>
                </c:pt>
                <c:pt idx="35">
                  <c:v>1990</c:v>
                </c:pt>
                <c:pt idx="36">
                  <c:v>1991</c:v>
                </c:pt>
                <c:pt idx="37">
                  <c:v>1992</c:v>
                </c:pt>
                <c:pt idx="38">
                  <c:v>1993</c:v>
                </c:pt>
                <c:pt idx="39">
                  <c:v>1994</c:v>
                </c:pt>
                <c:pt idx="40">
                  <c:v>1995</c:v>
                </c:pt>
                <c:pt idx="41">
                  <c:v>1996</c:v>
                </c:pt>
                <c:pt idx="42">
                  <c:v>1997</c:v>
                </c:pt>
                <c:pt idx="43">
                  <c:v>1998</c:v>
                </c:pt>
                <c:pt idx="44">
                  <c:v>1999</c:v>
                </c:pt>
                <c:pt idx="45">
                  <c:v>2000</c:v>
                </c:pt>
                <c:pt idx="46">
                  <c:v>2001</c:v>
                </c:pt>
                <c:pt idx="47">
                  <c:v>2002</c:v>
                </c:pt>
                <c:pt idx="48">
                  <c:v>2003</c:v>
                </c:pt>
                <c:pt idx="49">
                  <c:v>2004</c:v>
                </c:pt>
                <c:pt idx="50">
                  <c:v>2005</c:v>
                </c:pt>
                <c:pt idx="51">
                  <c:v>2006</c:v>
                </c:pt>
                <c:pt idx="52">
                  <c:v>2007</c:v>
                </c:pt>
                <c:pt idx="53">
                  <c:v>2008</c:v>
                </c:pt>
                <c:pt idx="54">
                  <c:v>2009</c:v>
                </c:pt>
                <c:pt idx="55">
                  <c:v>2010</c:v>
                </c:pt>
                <c:pt idx="56">
                  <c:v>2011</c:v>
                </c:pt>
                <c:pt idx="57">
                  <c:v>2012</c:v>
                </c:pt>
                <c:pt idx="58">
                  <c:v>2013</c:v>
                </c:pt>
                <c:pt idx="59">
                  <c:v>2014</c:v>
                </c:pt>
                <c:pt idx="60">
                  <c:v>2015</c:v>
                </c:pt>
                <c:pt idx="61">
                  <c:v>2016</c:v>
                </c:pt>
                <c:pt idx="62">
                  <c:v>2017</c:v>
                </c:pt>
                <c:pt idx="63">
                  <c:v>2018</c:v>
                </c:pt>
                <c:pt idx="64">
                  <c:v>2019</c:v>
                </c:pt>
                <c:pt idx="65">
                  <c:v>2020</c:v>
                </c:pt>
              </c:strCache>
            </c:strRef>
          </c:cat>
          <c:val>
            <c:numRef>
              <c:f>Sheet1!$C$27:$BP$27</c:f>
              <c:numCache>
                <c:formatCode>0.00</c:formatCode>
                <c:ptCount val="66"/>
                <c:pt idx="0">
                  <c:v>10.387270840145185</c:v>
                </c:pt>
                <c:pt idx="1">
                  <c:v>11.376348578916282</c:v>
                </c:pt>
                <c:pt idx="2">
                  <c:v>12.742373056453467</c:v>
                </c:pt>
                <c:pt idx="3">
                  <c:v>14.991130073305518</c:v>
                </c:pt>
                <c:pt idx="4">
                  <c:v>12.569316838251439</c:v>
                </c:pt>
                <c:pt idx="5">
                  <c:v>13.937852364096793</c:v>
                </c:pt>
                <c:pt idx="6">
                  <c:v>14.308982255666553</c:v>
                </c:pt>
                <c:pt idx="7">
                  <c:v>13.545106823889192</c:v>
                </c:pt>
                <c:pt idx="8">
                  <c:v>12.702449625650873</c:v>
                </c:pt>
                <c:pt idx="9">
                  <c:v>12.040982048420462</c:v>
                </c:pt>
                <c:pt idx="10">
                  <c:v>10.924582551459791</c:v>
                </c:pt>
                <c:pt idx="11">
                  <c:v>10.981855525422965</c:v>
                </c:pt>
                <c:pt idx="12">
                  <c:v>12.412487473607355</c:v>
                </c:pt>
                <c:pt idx="13">
                  <c:v>12.33092405274048</c:v>
                </c:pt>
                <c:pt idx="14">
                  <c:v>14.09171548992034</c:v>
                </c:pt>
                <c:pt idx="15">
                  <c:v>18.311656435116021</c:v>
                </c:pt>
                <c:pt idx="16">
                  <c:v>17.237787719251447</c:v>
                </c:pt>
                <c:pt idx="17">
                  <c:v>15.869697029874741</c:v>
                </c:pt>
                <c:pt idx="18">
                  <c:v>14.07663822122915</c:v>
                </c:pt>
                <c:pt idx="19">
                  <c:v>14.819364639290908</c:v>
                </c:pt>
                <c:pt idx="20">
                  <c:v>16.814335066257023</c:v>
                </c:pt>
                <c:pt idx="21">
                  <c:v>14.42524402856384</c:v>
                </c:pt>
                <c:pt idx="22">
                  <c:v>14.013781129503334</c:v>
                </c:pt>
                <c:pt idx="23">
                  <c:v>13.594719690735493</c:v>
                </c:pt>
                <c:pt idx="24">
                  <c:v>14.274135806731108</c:v>
                </c:pt>
                <c:pt idx="25">
                  <c:v>17.125124638398614</c:v>
                </c:pt>
                <c:pt idx="26">
                  <c:v>18.973125759462093</c:v>
                </c:pt>
                <c:pt idx="27">
                  <c:v>25.197957411077063</c:v>
                </c:pt>
                <c:pt idx="28">
                  <c:v>23.425555642356994</c:v>
                </c:pt>
                <c:pt idx="29">
                  <c:v>21.325909645775667</c:v>
                </c:pt>
                <c:pt idx="30">
                  <c:v>24.963685732652035</c:v>
                </c:pt>
                <c:pt idx="31">
                  <c:v>31.34687361566537</c:v>
                </c:pt>
                <c:pt idx="32">
                  <c:v>25.294048040619508</c:v>
                </c:pt>
                <c:pt idx="33">
                  <c:v>22.796089517282102</c:v>
                </c:pt>
                <c:pt idx="34">
                  <c:v>26.101904807844448</c:v>
                </c:pt>
                <c:pt idx="35">
                  <c:v>28.162656619084025</c:v>
                </c:pt>
                <c:pt idx="36">
                  <c:v>29.613962167672796</c:v>
                </c:pt>
                <c:pt idx="37">
                  <c:v>27.791101974941785</c:v>
                </c:pt>
                <c:pt idx="38">
                  <c:v>24.194186042609587</c:v>
                </c:pt>
                <c:pt idx="39">
                  <c:v>19.938398233503833</c:v>
                </c:pt>
                <c:pt idx="40">
                  <c:v>18.577462614077465</c:v>
                </c:pt>
                <c:pt idx="41">
                  <c:v>18.132355299440619</c:v>
                </c:pt>
                <c:pt idx="42">
                  <c:v>17.792531676619571</c:v>
                </c:pt>
                <c:pt idx="43">
                  <c:v>20.376920083142231</c:v>
                </c:pt>
                <c:pt idx="44">
                  <c:v>21.457511587917029</c:v>
                </c:pt>
                <c:pt idx="45">
                  <c:v>24.95047580940204</c:v>
                </c:pt>
                <c:pt idx="46">
                  <c:v>35.799288151369318</c:v>
                </c:pt>
                <c:pt idx="47">
                  <c:v>32.588872838475012</c:v>
                </c:pt>
                <c:pt idx="48">
                  <c:v>24.199550914656815</c:v>
                </c:pt>
                <c:pt idx="49">
                  <c:v>18.480890423339254</c:v>
                </c:pt>
                <c:pt idx="50">
                  <c:v>13.899088214427007</c:v>
                </c:pt>
                <c:pt idx="51">
                  <c:v>12.944819632135843</c:v>
                </c:pt>
                <c:pt idx="52">
                  <c:v>14.538615960247096</c:v>
                </c:pt>
                <c:pt idx="53">
                  <c:v>19.032357549501231</c:v>
                </c:pt>
                <c:pt idx="54">
                  <c:v>21.839645933200497</c:v>
                </c:pt>
                <c:pt idx="55">
                  <c:v>16.341813831957872</c:v>
                </c:pt>
                <c:pt idx="56">
                  <c:v>17.396338054352512</c:v>
                </c:pt>
                <c:pt idx="57">
                  <c:v>14.666190975450153</c:v>
                </c:pt>
                <c:pt idx="58">
                  <c:v>14.663229568386678</c:v>
                </c:pt>
                <c:pt idx="59">
                  <c:v>14.779411802626685</c:v>
                </c:pt>
                <c:pt idx="60">
                  <c:v>16.22574850678377</c:v>
                </c:pt>
                <c:pt idx="61">
                  <c:v>17.109849856750088</c:v>
                </c:pt>
                <c:pt idx="62">
                  <c:v>17.534800017334472</c:v>
                </c:pt>
                <c:pt idx="63">
                  <c:v>20.106978267693609</c:v>
                </c:pt>
                <c:pt idx="64">
                  <c:v>21.606691897318147</c:v>
                </c:pt>
                <c:pt idx="65">
                  <c:v>19.288288995877359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54-44AA-B551-3A17D5789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0420767"/>
        <c:axId val="1828795583"/>
      </c:lineChart>
      <c:catAx>
        <c:axId val="20004207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8795583"/>
        <c:crosses val="autoZero"/>
        <c:auto val="1"/>
        <c:lblAlgn val="ctr"/>
        <c:lblOffset val="100"/>
        <c:noMultiLvlLbl val="0"/>
      </c:catAx>
      <c:valAx>
        <c:axId val="1828795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04207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PROFIT with and without SUBSIDIES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excluding subsidies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Sheet1!$C$1:$BP$1</c:f>
              <c:strCache>
                <c:ptCount val="66"/>
                <c:pt idx="0">
                  <c:v>1955</c:v>
                </c:pt>
                <c:pt idx="1">
                  <c:v>1956</c:v>
                </c:pt>
                <c:pt idx="2">
                  <c:v>1957</c:v>
                </c:pt>
                <c:pt idx="3">
                  <c:v>1958</c:v>
                </c:pt>
                <c:pt idx="4">
                  <c:v>1959</c:v>
                </c:pt>
                <c:pt idx="5">
                  <c:v>1960</c:v>
                </c:pt>
                <c:pt idx="6">
                  <c:v>1961</c:v>
                </c:pt>
                <c:pt idx="7">
                  <c:v>1962</c:v>
                </c:pt>
                <c:pt idx="8">
                  <c:v>1963</c:v>
                </c:pt>
                <c:pt idx="9">
                  <c:v>1964</c:v>
                </c:pt>
                <c:pt idx="10">
                  <c:v>1965</c:v>
                </c:pt>
                <c:pt idx="11">
                  <c:v>1966</c:v>
                </c:pt>
                <c:pt idx="12">
                  <c:v>1967</c:v>
                </c:pt>
                <c:pt idx="13">
                  <c:v>1968</c:v>
                </c:pt>
                <c:pt idx="14">
                  <c:v>1969</c:v>
                </c:pt>
                <c:pt idx="15">
                  <c:v>1970</c:v>
                </c:pt>
                <c:pt idx="16">
                  <c:v>1971</c:v>
                </c:pt>
                <c:pt idx="17">
                  <c:v>1972</c:v>
                </c:pt>
                <c:pt idx="18">
                  <c:v>1973</c:v>
                </c:pt>
                <c:pt idx="19">
                  <c:v>1974</c:v>
                </c:pt>
                <c:pt idx="20">
                  <c:v>1975</c:v>
                </c:pt>
                <c:pt idx="21">
                  <c:v>1976</c:v>
                </c:pt>
                <c:pt idx="22">
                  <c:v>1977</c:v>
                </c:pt>
                <c:pt idx="23">
                  <c:v>1978</c:v>
                </c:pt>
                <c:pt idx="24">
                  <c:v>1979</c:v>
                </c:pt>
                <c:pt idx="25">
                  <c:v>1980</c:v>
                </c:pt>
                <c:pt idx="26">
                  <c:v>1981</c:v>
                </c:pt>
                <c:pt idx="27">
                  <c:v>1982</c:v>
                </c:pt>
                <c:pt idx="28">
                  <c:v>1983</c:v>
                </c:pt>
                <c:pt idx="29">
                  <c:v>1984</c:v>
                </c:pt>
                <c:pt idx="30">
                  <c:v>1985</c:v>
                </c:pt>
                <c:pt idx="31">
                  <c:v>1986</c:v>
                </c:pt>
                <c:pt idx="32">
                  <c:v>1987</c:v>
                </c:pt>
                <c:pt idx="33">
                  <c:v>1988</c:v>
                </c:pt>
                <c:pt idx="34">
                  <c:v>1989</c:v>
                </c:pt>
                <c:pt idx="35">
                  <c:v>1990</c:v>
                </c:pt>
                <c:pt idx="36">
                  <c:v>1991</c:v>
                </c:pt>
                <c:pt idx="37">
                  <c:v>1992</c:v>
                </c:pt>
                <c:pt idx="38">
                  <c:v>1993</c:v>
                </c:pt>
                <c:pt idx="39">
                  <c:v>1994</c:v>
                </c:pt>
                <c:pt idx="40">
                  <c:v>1995</c:v>
                </c:pt>
                <c:pt idx="41">
                  <c:v>1996</c:v>
                </c:pt>
                <c:pt idx="42">
                  <c:v>1997</c:v>
                </c:pt>
                <c:pt idx="43">
                  <c:v>1998</c:v>
                </c:pt>
                <c:pt idx="44">
                  <c:v>1999</c:v>
                </c:pt>
                <c:pt idx="45">
                  <c:v>2000</c:v>
                </c:pt>
                <c:pt idx="46">
                  <c:v>2001</c:v>
                </c:pt>
                <c:pt idx="47">
                  <c:v>2002</c:v>
                </c:pt>
                <c:pt idx="48">
                  <c:v>2003</c:v>
                </c:pt>
                <c:pt idx="49">
                  <c:v>2004</c:v>
                </c:pt>
                <c:pt idx="50">
                  <c:v>2005</c:v>
                </c:pt>
                <c:pt idx="51">
                  <c:v>2006</c:v>
                </c:pt>
                <c:pt idx="52">
                  <c:v>2007</c:v>
                </c:pt>
                <c:pt idx="53">
                  <c:v>2008</c:v>
                </c:pt>
                <c:pt idx="54">
                  <c:v>2009</c:v>
                </c:pt>
                <c:pt idx="55">
                  <c:v>2010</c:v>
                </c:pt>
                <c:pt idx="56">
                  <c:v>2011</c:v>
                </c:pt>
                <c:pt idx="57">
                  <c:v>2012</c:v>
                </c:pt>
                <c:pt idx="58">
                  <c:v>2013</c:v>
                </c:pt>
                <c:pt idx="59">
                  <c:v>2014</c:v>
                </c:pt>
                <c:pt idx="60">
                  <c:v>2015</c:v>
                </c:pt>
                <c:pt idx="61">
                  <c:v>2016</c:v>
                </c:pt>
                <c:pt idx="62">
                  <c:v>2017</c:v>
                </c:pt>
                <c:pt idx="63">
                  <c:v>2018</c:v>
                </c:pt>
                <c:pt idx="64">
                  <c:v>2019</c:v>
                </c:pt>
                <c:pt idx="65">
                  <c:v>2020</c:v>
                </c:pt>
              </c:strCache>
            </c:strRef>
          </c:cat>
          <c:val>
            <c:numRef>
              <c:f>Sheet1!$C$43:$BP$43</c:f>
              <c:numCache>
                <c:formatCode>0.00%</c:formatCode>
                <c:ptCount val="66"/>
                <c:pt idx="0">
                  <c:v>9.5879533283689644E-2</c:v>
                </c:pt>
                <c:pt idx="1">
                  <c:v>8.6666101013082988E-2</c:v>
                </c:pt>
                <c:pt idx="2">
                  <c:v>7.6683595182931968E-2</c:v>
                </c:pt>
                <c:pt idx="3">
                  <c:v>6.4508734084793171E-2</c:v>
                </c:pt>
                <c:pt idx="4">
                  <c:v>7.7913805568999711E-2</c:v>
                </c:pt>
                <c:pt idx="5">
                  <c:v>7.0190422597284641E-2</c:v>
                </c:pt>
                <c:pt idx="6">
                  <c:v>6.7123873042754967E-2</c:v>
                </c:pt>
                <c:pt idx="7">
                  <c:v>7.0762362155917427E-2</c:v>
                </c:pt>
                <c:pt idx="8">
                  <c:v>7.5852751473608787E-2</c:v>
                </c:pt>
                <c:pt idx="9">
                  <c:v>7.9702925282843298E-2</c:v>
                </c:pt>
                <c:pt idx="10">
                  <c:v>8.8033999408887245E-2</c:v>
                </c:pt>
                <c:pt idx="11">
                  <c:v>8.6925052691506632E-2</c:v>
                </c:pt>
                <c:pt idx="12">
                  <c:v>7.6866645966165187E-2</c:v>
                </c:pt>
                <c:pt idx="13">
                  <c:v>7.7406705607371173E-2</c:v>
                </c:pt>
                <c:pt idx="14">
                  <c:v>6.7419434814394066E-2</c:v>
                </c:pt>
                <c:pt idx="15">
                  <c:v>5.1300325709064537E-2</c:v>
                </c:pt>
                <c:pt idx="16">
                  <c:v>5.502896868057941E-2</c:v>
                </c:pt>
                <c:pt idx="17">
                  <c:v>5.910446324503231E-2</c:v>
                </c:pt>
                <c:pt idx="18">
                  <c:v>6.8224091474496887E-2</c:v>
                </c:pt>
                <c:pt idx="19">
                  <c:v>6.5933949290283109E-2</c:v>
                </c:pt>
                <c:pt idx="20">
                  <c:v>5.7562792809776046E-2</c:v>
                </c:pt>
                <c:pt idx="21">
                  <c:v>6.7355489008395109E-2</c:v>
                </c:pt>
                <c:pt idx="22">
                  <c:v>6.8938824706642712E-2</c:v>
                </c:pt>
                <c:pt idx="23">
                  <c:v>7.0912856312688566E-2</c:v>
                </c:pt>
                <c:pt idx="24">
                  <c:v>6.7822324151457336E-2</c:v>
                </c:pt>
                <c:pt idx="25">
                  <c:v>5.6079709670478671E-2</c:v>
                </c:pt>
                <c:pt idx="26">
                  <c:v>5.025120532702005E-2</c:v>
                </c:pt>
                <c:pt idx="27">
                  <c:v>3.6704853330290679E-2</c:v>
                </c:pt>
                <c:pt idx="28">
                  <c:v>3.8714368540559617E-2</c:v>
                </c:pt>
                <c:pt idx="29">
                  <c:v>4.311062662785662E-2</c:v>
                </c:pt>
                <c:pt idx="30">
                  <c:v>3.6651012431393355E-2</c:v>
                </c:pt>
                <c:pt idx="31">
                  <c:v>2.8397192721879749E-2</c:v>
                </c:pt>
                <c:pt idx="32">
                  <c:v>3.5299100461235418E-2</c:v>
                </c:pt>
                <c:pt idx="33">
                  <c:v>3.9962279705965387E-2</c:v>
                </c:pt>
                <c:pt idx="34">
                  <c:v>3.5054378007613823E-2</c:v>
                </c:pt>
                <c:pt idx="35">
                  <c:v>3.2585098033948025E-2</c:v>
                </c:pt>
                <c:pt idx="36">
                  <c:v>3.1135724053890441E-2</c:v>
                </c:pt>
                <c:pt idx="37">
                  <c:v>3.3202045696952835E-2</c:v>
                </c:pt>
                <c:pt idx="38">
                  <c:v>3.7796362020269134E-2</c:v>
                </c:pt>
                <c:pt idx="39">
                  <c:v>4.7041971908497154E-2</c:v>
                </c:pt>
                <c:pt idx="40">
                  <c:v>5.0666014501593776E-2</c:v>
                </c:pt>
                <c:pt idx="41">
                  <c:v>5.2101539071407729E-2</c:v>
                </c:pt>
                <c:pt idx="42">
                  <c:v>5.3447410639951169E-2</c:v>
                </c:pt>
                <c:pt idx="43">
                  <c:v>4.6218365579549989E-2</c:v>
                </c:pt>
                <c:pt idx="44">
                  <c:v>4.333328949136412E-2</c:v>
                </c:pt>
                <c:pt idx="45">
                  <c:v>3.7024584309762909E-2</c:v>
                </c:pt>
                <c:pt idx="46">
                  <c:v>2.478146440598224E-2</c:v>
                </c:pt>
                <c:pt idx="47">
                  <c:v>2.8674601269721694E-2</c:v>
                </c:pt>
                <c:pt idx="48">
                  <c:v>3.8821893426905126E-2</c:v>
                </c:pt>
                <c:pt idx="49">
                  <c:v>5.1747156097152809E-2</c:v>
                </c:pt>
                <c:pt idx="50">
                  <c:v>6.8903343071971448E-2</c:v>
                </c:pt>
                <c:pt idx="51">
                  <c:v>7.4771283059962959E-2</c:v>
                </c:pt>
                <c:pt idx="52">
                  <c:v>6.6126762142944634E-2</c:v>
                </c:pt>
                <c:pt idx="53">
                  <c:v>4.9747927405326256E-2</c:v>
                </c:pt>
                <c:pt idx="54">
                  <c:v>4.3402074462911097E-2</c:v>
                </c:pt>
                <c:pt idx="55">
                  <c:v>5.8834926170937364E-2</c:v>
                </c:pt>
                <c:pt idx="56">
                  <c:v>5.5029779049230655E-2</c:v>
                </c:pt>
                <c:pt idx="57">
                  <c:v>6.5925119638610641E-2</c:v>
                </c:pt>
                <c:pt idx="58">
                  <c:v>6.5874864890392043E-2</c:v>
                </c:pt>
                <c:pt idx="59">
                  <c:v>6.5547718326888965E-2</c:v>
                </c:pt>
                <c:pt idx="60">
                  <c:v>5.9597885102105071E-2</c:v>
                </c:pt>
                <c:pt idx="61">
                  <c:v>5.6331589989030317E-2</c:v>
                </c:pt>
                <c:pt idx="62">
                  <c:v>5.4994746245547954E-2</c:v>
                </c:pt>
                <c:pt idx="63">
                  <c:v>4.7718251331232586E-2</c:v>
                </c:pt>
                <c:pt idx="64">
                  <c:v>4.4057124093638579E-2</c:v>
                </c:pt>
                <c:pt idx="65">
                  <c:v>2.9457278634098936E-2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94-4700-AA48-39C7F360B337}"/>
            </c:ext>
          </c:extLst>
        </c:ser>
        <c:ser>
          <c:idx val="1"/>
          <c:order val="1"/>
          <c:tx>
            <c:v>including subsidies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Sheet1!$C$1:$BP$1</c:f>
              <c:strCache>
                <c:ptCount val="66"/>
                <c:pt idx="0">
                  <c:v>1955</c:v>
                </c:pt>
                <c:pt idx="1">
                  <c:v>1956</c:v>
                </c:pt>
                <c:pt idx="2">
                  <c:v>1957</c:v>
                </c:pt>
                <c:pt idx="3">
                  <c:v>1958</c:v>
                </c:pt>
                <c:pt idx="4">
                  <c:v>1959</c:v>
                </c:pt>
                <c:pt idx="5">
                  <c:v>1960</c:v>
                </c:pt>
                <c:pt idx="6">
                  <c:v>1961</c:v>
                </c:pt>
                <c:pt idx="7">
                  <c:v>1962</c:v>
                </c:pt>
                <c:pt idx="8">
                  <c:v>1963</c:v>
                </c:pt>
                <c:pt idx="9">
                  <c:v>1964</c:v>
                </c:pt>
                <c:pt idx="10">
                  <c:v>1965</c:v>
                </c:pt>
                <c:pt idx="11">
                  <c:v>1966</c:v>
                </c:pt>
                <c:pt idx="12">
                  <c:v>1967</c:v>
                </c:pt>
                <c:pt idx="13">
                  <c:v>1968</c:v>
                </c:pt>
                <c:pt idx="14">
                  <c:v>1969</c:v>
                </c:pt>
                <c:pt idx="15">
                  <c:v>1970</c:v>
                </c:pt>
                <c:pt idx="16">
                  <c:v>1971</c:v>
                </c:pt>
                <c:pt idx="17">
                  <c:v>1972</c:v>
                </c:pt>
                <c:pt idx="18">
                  <c:v>1973</c:v>
                </c:pt>
                <c:pt idx="19">
                  <c:v>1974</c:v>
                </c:pt>
                <c:pt idx="20">
                  <c:v>1975</c:v>
                </c:pt>
                <c:pt idx="21">
                  <c:v>1976</c:v>
                </c:pt>
                <c:pt idx="22">
                  <c:v>1977</c:v>
                </c:pt>
                <c:pt idx="23">
                  <c:v>1978</c:v>
                </c:pt>
                <c:pt idx="24">
                  <c:v>1979</c:v>
                </c:pt>
                <c:pt idx="25">
                  <c:v>1980</c:v>
                </c:pt>
                <c:pt idx="26">
                  <c:v>1981</c:v>
                </c:pt>
                <c:pt idx="27">
                  <c:v>1982</c:v>
                </c:pt>
                <c:pt idx="28">
                  <c:v>1983</c:v>
                </c:pt>
                <c:pt idx="29">
                  <c:v>1984</c:v>
                </c:pt>
                <c:pt idx="30">
                  <c:v>1985</c:v>
                </c:pt>
                <c:pt idx="31">
                  <c:v>1986</c:v>
                </c:pt>
                <c:pt idx="32">
                  <c:v>1987</c:v>
                </c:pt>
                <c:pt idx="33">
                  <c:v>1988</c:v>
                </c:pt>
                <c:pt idx="34">
                  <c:v>1989</c:v>
                </c:pt>
                <c:pt idx="35">
                  <c:v>1990</c:v>
                </c:pt>
                <c:pt idx="36">
                  <c:v>1991</c:v>
                </c:pt>
                <c:pt idx="37">
                  <c:v>1992</c:v>
                </c:pt>
                <c:pt idx="38">
                  <c:v>1993</c:v>
                </c:pt>
                <c:pt idx="39">
                  <c:v>1994</c:v>
                </c:pt>
                <c:pt idx="40">
                  <c:v>1995</c:v>
                </c:pt>
                <c:pt idx="41">
                  <c:v>1996</c:v>
                </c:pt>
                <c:pt idx="42">
                  <c:v>1997</c:v>
                </c:pt>
                <c:pt idx="43">
                  <c:v>1998</c:v>
                </c:pt>
                <c:pt idx="44">
                  <c:v>1999</c:v>
                </c:pt>
                <c:pt idx="45">
                  <c:v>2000</c:v>
                </c:pt>
                <c:pt idx="46">
                  <c:v>2001</c:v>
                </c:pt>
                <c:pt idx="47">
                  <c:v>2002</c:v>
                </c:pt>
                <c:pt idx="48">
                  <c:v>2003</c:v>
                </c:pt>
                <c:pt idx="49">
                  <c:v>2004</c:v>
                </c:pt>
                <c:pt idx="50">
                  <c:v>2005</c:v>
                </c:pt>
                <c:pt idx="51">
                  <c:v>2006</c:v>
                </c:pt>
                <c:pt idx="52">
                  <c:v>2007</c:v>
                </c:pt>
                <c:pt idx="53">
                  <c:v>2008</c:v>
                </c:pt>
                <c:pt idx="54">
                  <c:v>2009</c:v>
                </c:pt>
                <c:pt idx="55">
                  <c:v>2010</c:v>
                </c:pt>
                <c:pt idx="56">
                  <c:v>2011</c:v>
                </c:pt>
                <c:pt idx="57">
                  <c:v>2012</c:v>
                </c:pt>
                <c:pt idx="58">
                  <c:v>2013</c:v>
                </c:pt>
                <c:pt idx="59">
                  <c:v>2014</c:v>
                </c:pt>
                <c:pt idx="60">
                  <c:v>2015</c:v>
                </c:pt>
                <c:pt idx="61">
                  <c:v>2016</c:v>
                </c:pt>
                <c:pt idx="62">
                  <c:v>2017</c:v>
                </c:pt>
                <c:pt idx="63">
                  <c:v>2018</c:v>
                </c:pt>
                <c:pt idx="64">
                  <c:v>2019</c:v>
                </c:pt>
                <c:pt idx="65">
                  <c:v>2020</c:v>
                </c:pt>
              </c:strCache>
            </c:strRef>
          </c:cat>
          <c:val>
            <c:numRef>
              <c:f>Sheet1!$C$26:$BP$26</c:f>
              <c:numCache>
                <c:formatCode>0.00%</c:formatCode>
                <c:ptCount val="66"/>
                <c:pt idx="0">
                  <c:v>9.627167861409329E-2</c:v>
                </c:pt>
                <c:pt idx="1">
                  <c:v>8.7901666607974188E-2</c:v>
                </c:pt>
                <c:pt idx="2">
                  <c:v>7.8478317623383559E-2</c:v>
                </c:pt>
                <c:pt idx="3">
                  <c:v>6.6706111888168135E-2</c:v>
                </c:pt>
                <c:pt idx="4">
                  <c:v>7.9558818738402773E-2</c:v>
                </c:pt>
                <c:pt idx="5">
                  <c:v>7.1747065033917978E-2</c:v>
                </c:pt>
                <c:pt idx="6">
                  <c:v>6.9886172344925959E-2</c:v>
                </c:pt>
                <c:pt idx="7">
                  <c:v>7.3827398558151139E-2</c:v>
                </c:pt>
                <c:pt idx="8">
                  <c:v>7.8724972699803955E-2</c:v>
                </c:pt>
                <c:pt idx="9">
                  <c:v>8.3049704416026437E-2</c:v>
                </c:pt>
                <c:pt idx="10">
                  <c:v>9.1536678430460997E-2</c:v>
                </c:pt>
                <c:pt idx="11">
                  <c:v>9.1059293002444142E-2</c:v>
                </c:pt>
                <c:pt idx="12">
                  <c:v>8.0564028936689583E-2</c:v>
                </c:pt>
                <c:pt idx="13">
                  <c:v>8.10969231278134E-2</c:v>
                </c:pt>
                <c:pt idx="14">
                  <c:v>7.0963680803468529E-2</c:v>
                </c:pt>
                <c:pt idx="15">
                  <c:v>5.461002414190741E-2</c:v>
                </c:pt>
                <c:pt idx="16">
                  <c:v>5.8012084629814969E-2</c:v>
                </c:pt>
                <c:pt idx="17">
                  <c:v>6.3013175243200784E-2</c:v>
                </c:pt>
                <c:pt idx="18">
                  <c:v>7.1039688900428499E-2</c:v>
                </c:pt>
                <c:pt idx="19">
                  <c:v>6.7479276226774118E-2</c:v>
                </c:pt>
                <c:pt idx="20">
                  <c:v>5.9473062482666844E-2</c:v>
                </c:pt>
                <c:pt idx="21">
                  <c:v>6.9322917381492558E-2</c:v>
                </c:pt>
                <c:pt idx="22">
                  <c:v>7.1358328687943562E-2</c:v>
                </c:pt>
                <c:pt idx="23">
                  <c:v>7.3557971238015177E-2</c:v>
                </c:pt>
                <c:pt idx="24">
                  <c:v>7.0056780567299928E-2</c:v>
                </c:pt>
                <c:pt idx="25">
                  <c:v>5.8393735585302635E-2</c:v>
                </c:pt>
                <c:pt idx="26">
                  <c:v>5.2706128272052892E-2</c:v>
                </c:pt>
                <c:pt idx="27">
                  <c:v>3.9685756416129127E-2</c:v>
                </c:pt>
                <c:pt idx="28">
                  <c:v>4.2688421793156822E-2</c:v>
                </c:pt>
                <c:pt idx="29">
                  <c:v>4.689131749172934E-2</c:v>
                </c:pt>
                <c:pt idx="30">
                  <c:v>4.0058187348994648E-2</c:v>
                </c:pt>
                <c:pt idx="31">
                  <c:v>3.1901107978444691E-2</c:v>
                </c:pt>
                <c:pt idx="32">
                  <c:v>3.953499251658367E-2</c:v>
                </c:pt>
                <c:pt idx="33">
                  <c:v>4.3867172886906024E-2</c:v>
                </c:pt>
                <c:pt idx="34">
                  <c:v>3.8311380236873298E-2</c:v>
                </c:pt>
                <c:pt idx="35">
                  <c:v>3.5508013804435058E-2</c:v>
                </c:pt>
                <c:pt idx="36">
                  <c:v>3.376785566004472E-2</c:v>
                </c:pt>
                <c:pt idx="37">
                  <c:v>3.5982740119541258E-2</c:v>
                </c:pt>
                <c:pt idx="38">
                  <c:v>4.1332243963026913E-2</c:v>
                </c:pt>
                <c:pt idx="39">
                  <c:v>5.0154480228990141E-2</c:v>
                </c:pt>
                <c:pt idx="40">
                  <c:v>5.3828664375415232E-2</c:v>
                </c:pt>
                <c:pt idx="41">
                  <c:v>5.515003337877733E-2</c:v>
                </c:pt>
                <c:pt idx="42">
                  <c:v>5.6203356451744221E-2</c:v>
                </c:pt>
                <c:pt idx="43">
                  <c:v>4.9075129897932765E-2</c:v>
                </c:pt>
                <c:pt idx="44">
                  <c:v>4.6603726434108581E-2</c:v>
                </c:pt>
                <c:pt idx="45">
                  <c:v>4.007939598583414E-2</c:v>
                </c:pt>
                <c:pt idx="46">
                  <c:v>2.7933516325009664E-2</c:v>
                </c:pt>
                <c:pt idx="47">
                  <c:v>3.0685320261196081E-2</c:v>
                </c:pt>
                <c:pt idx="48">
                  <c:v>4.1323080892147271E-2</c:v>
                </c:pt>
                <c:pt idx="49">
                  <c:v>5.4109946928591397E-2</c:v>
                </c:pt>
                <c:pt idx="50">
                  <c:v>7.1947165495504783E-2</c:v>
                </c:pt>
                <c:pt idx="51">
                  <c:v>7.7250979806429643E-2</c:v>
                </c:pt>
                <c:pt idx="52">
                  <c:v>6.8782338204289709E-2</c:v>
                </c:pt>
                <c:pt idx="53">
                  <c:v>5.2542098234498874E-2</c:v>
                </c:pt>
                <c:pt idx="54">
                  <c:v>4.5788288100394793E-2</c:v>
                </c:pt>
                <c:pt idx="55">
                  <c:v>6.1192717667876678E-2</c:v>
                </c:pt>
                <c:pt idx="56">
                  <c:v>5.7483362123432809E-2</c:v>
                </c:pt>
                <c:pt idx="57">
                  <c:v>6.8184029628000034E-2</c:v>
                </c:pt>
                <c:pt idx="58">
                  <c:v>6.8197800173296005E-2</c:v>
                </c:pt>
                <c:pt idx="59">
                  <c:v>6.7661691368683163E-2</c:v>
                </c:pt>
                <c:pt idx="60">
                  <c:v>6.1630438779567746E-2</c:v>
                </c:pt>
                <c:pt idx="61">
                  <c:v>5.8445866467114853E-2</c:v>
                </c:pt>
                <c:pt idx="62">
                  <c:v>5.7029449951606213E-2</c:v>
                </c:pt>
                <c:pt idx="63">
                  <c:v>4.9733977263342714E-2</c:v>
                </c:pt>
                <c:pt idx="64">
                  <c:v>4.6281957680163036E-2</c:v>
                </c:pt>
                <c:pt idx="65">
                  <c:v>5.1844930372711547E-2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A94-4700-AA48-39C7F360B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23704655"/>
        <c:axId val="1823696447"/>
      </c:lineChart>
      <c:catAx>
        <c:axId val="1823704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3696447"/>
        <c:crosses val="autoZero"/>
        <c:auto val="1"/>
        <c:lblAlgn val="ctr"/>
        <c:lblOffset val="100"/>
        <c:noMultiLvlLbl val="0"/>
      </c:catAx>
      <c:valAx>
        <c:axId val="182369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3704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257174</xdr:colOff>
      <xdr:row>81</xdr:row>
      <xdr:rowOff>149224</xdr:rowOff>
    </xdr:from>
    <xdr:to>
      <xdr:col>24</xdr:col>
      <xdr:colOff>177799</xdr:colOff>
      <xdr:row>98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BD9B12C-67B2-45A1-AAF1-1F155A1A0A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511174</xdr:colOff>
      <xdr:row>84</xdr:row>
      <xdr:rowOff>180974</xdr:rowOff>
    </xdr:from>
    <xdr:to>
      <xdr:col>6</xdr:col>
      <xdr:colOff>126999</xdr:colOff>
      <xdr:row>101</xdr:row>
      <xdr:rowOff>101599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47EBA72-77DF-4FDF-B8D3-1FBDC884C3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409574</xdr:colOff>
      <xdr:row>84</xdr:row>
      <xdr:rowOff>117474</xdr:rowOff>
    </xdr:from>
    <xdr:to>
      <xdr:col>15</xdr:col>
      <xdr:colOff>57149</xdr:colOff>
      <xdr:row>101</xdr:row>
      <xdr:rowOff>107949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48BD23E-790B-4894-ADAD-2F07FA60A2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33DAE-6B2B-465E-99EA-58887FE85FFE}">
  <dimension ref="A1:BQ82"/>
  <sheetViews>
    <sheetView tabSelected="1" topLeftCell="A67" workbookViewId="0">
      <selection activeCell="C43" sqref="C43:BP43"/>
    </sheetView>
  </sheetViews>
  <sheetFormatPr defaultRowHeight="14.5" x14ac:dyDescent="0.35"/>
  <cols>
    <col min="2" max="2" width="39.6328125" customWidth="1"/>
  </cols>
  <sheetData>
    <row r="1" spans="1:6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1</v>
      </c>
    </row>
    <row r="2" spans="1:69" x14ac:dyDescent="0.35">
      <c r="A2" t="s">
        <v>0</v>
      </c>
      <c r="B2" t="s">
        <v>1</v>
      </c>
      <c r="C2" t="s">
        <v>1</v>
      </c>
      <c r="D2" t="s">
        <v>1</v>
      </c>
      <c r="E2" t="s">
        <v>1</v>
      </c>
      <c r="F2" t="s">
        <v>1</v>
      </c>
      <c r="G2" t="s">
        <v>1</v>
      </c>
      <c r="H2" t="s">
        <v>1</v>
      </c>
      <c r="I2" t="s">
        <v>1</v>
      </c>
      <c r="J2" t="s">
        <v>1</v>
      </c>
      <c r="K2" t="s">
        <v>1</v>
      </c>
      <c r="L2" t="s">
        <v>1</v>
      </c>
      <c r="M2" t="s">
        <v>1</v>
      </c>
      <c r="N2" t="s">
        <v>1</v>
      </c>
      <c r="O2" t="s">
        <v>1</v>
      </c>
      <c r="P2" t="s">
        <v>1</v>
      </c>
      <c r="Q2" t="s">
        <v>1</v>
      </c>
      <c r="R2" t="s">
        <v>1</v>
      </c>
      <c r="S2" t="s">
        <v>1</v>
      </c>
      <c r="T2" t="s">
        <v>1</v>
      </c>
      <c r="U2" t="s">
        <v>1</v>
      </c>
      <c r="V2" t="s">
        <v>1</v>
      </c>
      <c r="W2" t="s">
        <v>1</v>
      </c>
      <c r="X2" t="s">
        <v>1</v>
      </c>
      <c r="Y2" t="s">
        <v>1</v>
      </c>
      <c r="Z2" t="s">
        <v>1</v>
      </c>
      <c r="AA2" t="s">
        <v>1</v>
      </c>
      <c r="AB2" t="s">
        <v>1</v>
      </c>
      <c r="AC2" t="s">
        <v>1</v>
      </c>
      <c r="AD2" t="s">
        <v>1</v>
      </c>
      <c r="AE2" t="s">
        <v>1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1</v>
      </c>
      <c r="AN2" t="s">
        <v>1</v>
      </c>
      <c r="AO2" t="s">
        <v>1</v>
      </c>
      <c r="AP2" t="s">
        <v>1</v>
      </c>
      <c r="AQ2" t="s">
        <v>1</v>
      </c>
      <c r="AR2" t="s">
        <v>1</v>
      </c>
      <c r="AS2" t="s">
        <v>1</v>
      </c>
      <c r="AT2" t="s">
        <v>1</v>
      </c>
      <c r="AU2" t="s">
        <v>1</v>
      </c>
      <c r="AV2" t="s">
        <v>1</v>
      </c>
      <c r="AW2" t="s">
        <v>1</v>
      </c>
      <c r="AX2" t="s">
        <v>1</v>
      </c>
      <c r="AY2" t="s">
        <v>1</v>
      </c>
      <c r="AZ2" t="s">
        <v>1</v>
      </c>
      <c r="BA2" t="s">
        <v>1</v>
      </c>
      <c r="BB2" t="s">
        <v>1</v>
      </c>
      <c r="BC2" t="s">
        <v>1</v>
      </c>
      <c r="BD2" t="s">
        <v>1</v>
      </c>
      <c r="BE2" t="s">
        <v>1</v>
      </c>
      <c r="BF2" t="s">
        <v>1</v>
      </c>
      <c r="BG2" t="s">
        <v>1</v>
      </c>
      <c r="BH2" t="s">
        <v>1</v>
      </c>
      <c r="BI2" t="s">
        <v>1</v>
      </c>
      <c r="BJ2" t="s">
        <v>1</v>
      </c>
      <c r="BK2" t="s">
        <v>1</v>
      </c>
      <c r="BL2" t="s">
        <v>1</v>
      </c>
      <c r="BM2" t="s">
        <v>1</v>
      </c>
      <c r="BN2" t="s">
        <v>1</v>
      </c>
      <c r="BO2" t="s">
        <v>1</v>
      </c>
      <c r="BP2" t="s">
        <v>1</v>
      </c>
      <c r="BQ2" t="s">
        <v>1</v>
      </c>
    </row>
    <row r="3" spans="1:69" x14ac:dyDescent="0.35">
      <c r="A3" t="s">
        <v>68</v>
      </c>
      <c r="B3" s="2" t="s">
        <v>69</v>
      </c>
      <c r="C3">
        <v>233.1</v>
      </c>
      <c r="D3">
        <v>250.1</v>
      </c>
      <c r="E3">
        <v>261.7</v>
      </c>
      <c r="F3">
        <v>256.8</v>
      </c>
      <c r="G3">
        <v>287.39999999999998</v>
      </c>
      <c r="H3">
        <v>299.89999999999998</v>
      </c>
      <c r="I3">
        <v>308.7</v>
      </c>
      <c r="J3">
        <v>336</v>
      </c>
      <c r="K3">
        <v>357.4</v>
      </c>
      <c r="L3">
        <v>386</v>
      </c>
      <c r="M3">
        <v>423.8</v>
      </c>
      <c r="N3">
        <v>465.1</v>
      </c>
      <c r="O3">
        <v>491.2</v>
      </c>
      <c r="P3">
        <v>542.1</v>
      </c>
      <c r="Q3">
        <v>590.70000000000005</v>
      </c>
      <c r="R3">
        <v>612.1</v>
      </c>
      <c r="S3">
        <v>660.9</v>
      </c>
      <c r="T3">
        <v>732.9</v>
      </c>
      <c r="U3">
        <v>820.2</v>
      </c>
      <c r="V3">
        <v>889.6</v>
      </c>
      <c r="W3">
        <v>965.5</v>
      </c>
      <c r="X3">
        <v>1087.3</v>
      </c>
      <c r="Y3">
        <v>1232.5</v>
      </c>
      <c r="Z3">
        <v>1406.9</v>
      </c>
      <c r="AA3">
        <v>1564.3</v>
      </c>
      <c r="AB3">
        <v>1702.2</v>
      </c>
      <c r="AC3">
        <v>1934.8</v>
      </c>
      <c r="AD3">
        <v>2018.4</v>
      </c>
      <c r="AE3">
        <v>2172.4</v>
      </c>
      <c r="AF3">
        <v>2434.6</v>
      </c>
      <c r="AG3">
        <v>2601.3000000000002</v>
      </c>
      <c r="AH3">
        <v>2706.6</v>
      </c>
      <c r="AI3">
        <v>2894.9</v>
      </c>
      <c r="AJ3">
        <v>3142.4</v>
      </c>
      <c r="AK3">
        <v>3320</v>
      </c>
      <c r="AL3">
        <v>3467.1</v>
      </c>
      <c r="AM3">
        <v>3554.4</v>
      </c>
      <c r="AN3">
        <v>3741.9</v>
      </c>
      <c r="AO3">
        <v>3918.3</v>
      </c>
      <c r="AP3">
        <v>4209.3999999999996</v>
      </c>
      <c r="AQ3">
        <v>4473.3999999999996</v>
      </c>
      <c r="AR3">
        <v>4769.1000000000004</v>
      </c>
      <c r="AS3">
        <v>5141.8</v>
      </c>
      <c r="AT3">
        <v>5473.4</v>
      </c>
      <c r="AU3">
        <v>5802.2</v>
      </c>
      <c r="AV3">
        <v>6214.6</v>
      </c>
      <c r="AW3">
        <v>6202</v>
      </c>
      <c r="AX3">
        <v>6293.6</v>
      </c>
      <c r="AY3">
        <v>6515.5</v>
      </c>
      <c r="AZ3">
        <v>6948.3</v>
      </c>
      <c r="BA3">
        <v>7473.4</v>
      </c>
      <c r="BB3">
        <v>8008.7</v>
      </c>
      <c r="BC3">
        <v>8180.7</v>
      </c>
      <c r="BD3">
        <v>8094.3</v>
      </c>
      <c r="BE3">
        <v>7803.9</v>
      </c>
      <c r="BF3">
        <v>8232.1</v>
      </c>
      <c r="BG3">
        <v>8627.5</v>
      </c>
      <c r="BH3">
        <v>9182.7000000000007</v>
      </c>
      <c r="BI3">
        <v>9478.1</v>
      </c>
      <c r="BJ3">
        <v>10056.4</v>
      </c>
      <c r="BK3">
        <v>10495.4</v>
      </c>
      <c r="BL3">
        <v>10662.4</v>
      </c>
      <c r="BM3">
        <v>11030.5</v>
      </c>
      <c r="BN3">
        <v>11576.3</v>
      </c>
      <c r="BO3">
        <v>12009.1</v>
      </c>
      <c r="BP3">
        <v>11634.2</v>
      </c>
      <c r="BQ3" s="2" t="s">
        <v>69</v>
      </c>
    </row>
    <row r="4" spans="1:69" x14ac:dyDescent="0.35">
      <c r="A4" t="s">
        <v>70</v>
      </c>
      <c r="B4" t="s">
        <v>71</v>
      </c>
      <c r="C4">
        <v>19.600000000000001</v>
      </c>
      <c r="D4">
        <v>22.1</v>
      </c>
      <c r="E4">
        <v>24.6</v>
      </c>
      <c r="F4">
        <v>26.4</v>
      </c>
      <c r="G4">
        <v>27.6</v>
      </c>
      <c r="H4">
        <v>28.5</v>
      </c>
      <c r="I4">
        <v>29.5</v>
      </c>
      <c r="J4">
        <v>30.8</v>
      </c>
      <c r="K4">
        <v>32.4</v>
      </c>
      <c r="L4">
        <v>34.4</v>
      </c>
      <c r="M4">
        <v>37.1</v>
      </c>
      <c r="N4">
        <v>40.9</v>
      </c>
      <c r="O4">
        <v>45.1</v>
      </c>
      <c r="P4">
        <v>50</v>
      </c>
      <c r="Q4">
        <v>55.7</v>
      </c>
      <c r="R4">
        <v>61.8</v>
      </c>
      <c r="S4">
        <v>67.599999999999994</v>
      </c>
      <c r="T4">
        <v>73.400000000000006</v>
      </c>
      <c r="U4">
        <v>82</v>
      </c>
      <c r="V4">
        <v>96</v>
      </c>
      <c r="W4">
        <v>113.5</v>
      </c>
      <c r="X4">
        <v>125</v>
      </c>
      <c r="Y4">
        <v>140.5</v>
      </c>
      <c r="Z4">
        <v>159.30000000000001</v>
      </c>
      <c r="AA4">
        <v>183.4</v>
      </c>
      <c r="AB4">
        <v>212.1</v>
      </c>
      <c r="AC4">
        <v>244.9</v>
      </c>
      <c r="AD4">
        <v>272.5</v>
      </c>
      <c r="AE4">
        <v>285.89999999999998</v>
      </c>
      <c r="AF4">
        <v>303.2</v>
      </c>
      <c r="AG4">
        <v>326.89999999999998</v>
      </c>
      <c r="AH4">
        <v>349.9</v>
      </c>
      <c r="AI4">
        <v>371.3</v>
      </c>
      <c r="AJ4">
        <v>399.9</v>
      </c>
      <c r="AK4">
        <v>427.1</v>
      </c>
      <c r="AL4">
        <v>454.7</v>
      </c>
      <c r="AM4">
        <v>479.6</v>
      </c>
      <c r="AN4">
        <v>494.3</v>
      </c>
      <c r="AO4">
        <v>517.20000000000005</v>
      </c>
      <c r="AP4">
        <v>547.6</v>
      </c>
      <c r="AQ4">
        <v>590.4</v>
      </c>
      <c r="AR4">
        <v>626.29999999999995</v>
      </c>
      <c r="AS4">
        <v>670.1</v>
      </c>
      <c r="AT4">
        <v>715</v>
      </c>
      <c r="AU4">
        <v>769.6</v>
      </c>
      <c r="AV4">
        <v>838.6</v>
      </c>
      <c r="AW4">
        <v>888.6</v>
      </c>
      <c r="AX4">
        <v>914.6</v>
      </c>
      <c r="AY4">
        <v>932.5</v>
      </c>
      <c r="AZ4">
        <v>973</v>
      </c>
      <c r="BA4">
        <v>1042</v>
      </c>
      <c r="BB4">
        <v>1119.3</v>
      </c>
      <c r="BC4">
        <v>1188.9000000000001</v>
      </c>
      <c r="BD4">
        <v>1256.5999999999999</v>
      </c>
      <c r="BE4">
        <v>1263.8</v>
      </c>
      <c r="BF4">
        <v>1271.2</v>
      </c>
      <c r="BG4">
        <v>1324.6</v>
      </c>
      <c r="BH4">
        <v>1392.5</v>
      </c>
      <c r="BI4">
        <v>1450.2</v>
      </c>
      <c r="BJ4">
        <v>1527.5</v>
      </c>
      <c r="BK4">
        <v>1592.6</v>
      </c>
      <c r="BL4">
        <v>1630.6</v>
      </c>
      <c r="BM4">
        <v>1704</v>
      </c>
      <c r="BN4">
        <v>1796.3</v>
      </c>
      <c r="BO4">
        <v>1901.1</v>
      </c>
      <c r="BP4">
        <v>1942.2</v>
      </c>
      <c r="BQ4" t="s">
        <v>71</v>
      </c>
    </row>
    <row r="5" spans="1:69" x14ac:dyDescent="0.35">
      <c r="A5" t="s">
        <v>72</v>
      </c>
      <c r="B5" t="s">
        <v>73</v>
      </c>
      <c r="C5">
        <v>213.5</v>
      </c>
      <c r="D5">
        <v>228</v>
      </c>
      <c r="E5">
        <v>237.1</v>
      </c>
      <c r="F5">
        <v>230.4</v>
      </c>
      <c r="G5">
        <v>259.8</v>
      </c>
      <c r="H5">
        <v>271.39999999999998</v>
      </c>
      <c r="I5">
        <v>279.2</v>
      </c>
      <c r="J5">
        <v>305.10000000000002</v>
      </c>
      <c r="K5">
        <v>324.89999999999998</v>
      </c>
      <c r="L5">
        <v>351.6</v>
      </c>
      <c r="M5">
        <v>386.6</v>
      </c>
      <c r="N5">
        <v>424.2</v>
      </c>
      <c r="O5">
        <v>446.1</v>
      </c>
      <c r="P5">
        <v>492.1</v>
      </c>
      <c r="Q5">
        <v>534.9</v>
      </c>
      <c r="R5">
        <v>550.29999999999995</v>
      </c>
      <c r="S5">
        <v>593.29999999999995</v>
      </c>
      <c r="T5">
        <v>659.5</v>
      </c>
      <c r="U5">
        <v>738.2</v>
      </c>
      <c r="V5">
        <v>793.5</v>
      </c>
      <c r="W5">
        <v>852</v>
      </c>
      <c r="X5">
        <v>962.3</v>
      </c>
      <c r="Y5">
        <v>1092.0999999999999</v>
      </c>
      <c r="Z5">
        <v>1247.5999999999999</v>
      </c>
      <c r="AA5">
        <v>1380.9</v>
      </c>
      <c r="AB5">
        <v>1490.1</v>
      </c>
      <c r="AC5">
        <v>1689.9</v>
      </c>
      <c r="AD5">
        <v>1745.9</v>
      </c>
      <c r="AE5">
        <v>1886.5</v>
      </c>
      <c r="AF5">
        <v>2131.5</v>
      </c>
      <c r="AG5">
        <v>2274.4</v>
      </c>
      <c r="AH5">
        <v>2356.6999999999998</v>
      </c>
      <c r="AI5">
        <v>2523.6</v>
      </c>
      <c r="AJ5">
        <v>2742.5</v>
      </c>
      <c r="AK5">
        <v>2892.8</v>
      </c>
      <c r="AL5">
        <v>3012.5</v>
      </c>
      <c r="AM5">
        <v>3074.8</v>
      </c>
      <c r="AN5">
        <v>3247.6</v>
      </c>
      <c r="AO5">
        <v>3401.2</v>
      </c>
      <c r="AP5">
        <v>3661.8</v>
      </c>
      <c r="AQ5">
        <v>3882.9</v>
      </c>
      <c r="AR5">
        <v>4142.8</v>
      </c>
      <c r="AS5">
        <v>4471.8</v>
      </c>
      <c r="AT5">
        <v>4758.3999999999996</v>
      </c>
      <c r="AU5">
        <v>5032.5</v>
      </c>
      <c r="AV5">
        <v>5376</v>
      </c>
      <c r="AW5">
        <v>5313.4</v>
      </c>
      <c r="AX5">
        <v>5379</v>
      </c>
      <c r="AY5">
        <v>5583</v>
      </c>
      <c r="AZ5">
        <v>5975.3</v>
      </c>
      <c r="BA5">
        <v>6431.4</v>
      </c>
      <c r="BB5">
        <v>6889.5</v>
      </c>
      <c r="BC5">
        <v>6991.8</v>
      </c>
      <c r="BD5">
        <v>6837.7</v>
      </c>
      <c r="BE5">
        <v>6540.1</v>
      </c>
      <c r="BF5">
        <v>6960.9</v>
      </c>
      <c r="BG5">
        <v>7302.9</v>
      </c>
      <c r="BH5">
        <v>7790.3</v>
      </c>
      <c r="BI5">
        <v>8027.9</v>
      </c>
      <c r="BJ5">
        <v>8528.9</v>
      </c>
      <c r="BK5">
        <v>8902.7999999999993</v>
      </c>
      <c r="BL5">
        <v>9031.9</v>
      </c>
      <c r="BM5">
        <v>9326.5</v>
      </c>
      <c r="BN5">
        <v>9780</v>
      </c>
      <c r="BO5">
        <v>10108</v>
      </c>
      <c r="BP5">
        <v>9692</v>
      </c>
      <c r="BQ5" t="s">
        <v>73</v>
      </c>
    </row>
    <row r="6" spans="1:69" x14ac:dyDescent="0.35">
      <c r="A6" t="s">
        <v>74</v>
      </c>
      <c r="B6" t="s">
        <v>75</v>
      </c>
      <c r="C6">
        <v>144.6</v>
      </c>
      <c r="D6">
        <v>158.19999999999999</v>
      </c>
      <c r="E6">
        <v>166.5</v>
      </c>
      <c r="F6">
        <v>164</v>
      </c>
      <c r="G6">
        <v>180.3</v>
      </c>
      <c r="H6">
        <v>190.7</v>
      </c>
      <c r="I6">
        <v>195.6</v>
      </c>
      <c r="J6">
        <v>211</v>
      </c>
      <c r="K6">
        <v>222.7</v>
      </c>
      <c r="L6">
        <v>239.2</v>
      </c>
      <c r="M6">
        <v>259.89999999999998</v>
      </c>
      <c r="N6">
        <v>288.5</v>
      </c>
      <c r="O6">
        <v>308.39999999999998</v>
      </c>
      <c r="P6">
        <v>340.2</v>
      </c>
      <c r="Q6">
        <v>377.5</v>
      </c>
      <c r="R6">
        <v>398</v>
      </c>
      <c r="S6">
        <v>421.7</v>
      </c>
      <c r="T6">
        <v>468.2</v>
      </c>
      <c r="U6">
        <v>526.1</v>
      </c>
      <c r="V6">
        <v>577.29999999999995</v>
      </c>
      <c r="W6">
        <v>607.79999999999995</v>
      </c>
      <c r="X6">
        <v>682.8</v>
      </c>
      <c r="Y6">
        <v>771.7</v>
      </c>
      <c r="Z6">
        <v>884.7</v>
      </c>
      <c r="AA6">
        <v>1004.4</v>
      </c>
      <c r="AB6">
        <v>1102</v>
      </c>
      <c r="AC6">
        <v>1220.5999999999999</v>
      </c>
      <c r="AD6">
        <v>1275.0999999999999</v>
      </c>
      <c r="AE6">
        <v>1353</v>
      </c>
      <c r="AF6">
        <v>1501.1</v>
      </c>
      <c r="AG6">
        <v>1615.9</v>
      </c>
      <c r="AH6">
        <v>1723.4</v>
      </c>
      <c r="AI6">
        <v>1847.6</v>
      </c>
      <c r="AJ6">
        <v>2002.3</v>
      </c>
      <c r="AK6">
        <v>2119.3000000000002</v>
      </c>
      <c r="AL6">
        <v>2234.9</v>
      </c>
      <c r="AM6">
        <v>2277.8000000000002</v>
      </c>
      <c r="AN6">
        <v>2420.5</v>
      </c>
      <c r="AO6">
        <v>2515.6999999999998</v>
      </c>
      <c r="AP6">
        <v>2649</v>
      </c>
      <c r="AQ6">
        <v>2787.9</v>
      </c>
      <c r="AR6">
        <v>2953.7</v>
      </c>
      <c r="AS6">
        <v>3176.6</v>
      </c>
      <c r="AT6">
        <v>3447.5</v>
      </c>
      <c r="AU6">
        <v>3684.3</v>
      </c>
      <c r="AV6">
        <v>4008.9</v>
      </c>
      <c r="AW6">
        <v>4013.8</v>
      </c>
      <c r="AX6">
        <v>3972.7</v>
      </c>
      <c r="AY6">
        <v>4040.9</v>
      </c>
      <c r="AZ6">
        <v>4240.2</v>
      </c>
      <c r="BA6">
        <v>4443</v>
      </c>
      <c r="BB6">
        <v>4681.2</v>
      </c>
      <c r="BC6">
        <v>4894.2</v>
      </c>
      <c r="BD6">
        <v>4940.3</v>
      </c>
      <c r="BE6">
        <v>4607.5</v>
      </c>
      <c r="BF6">
        <v>4700.8</v>
      </c>
      <c r="BG6">
        <v>4928</v>
      </c>
      <c r="BH6">
        <v>5182.7</v>
      </c>
      <c r="BI6">
        <v>5352.4</v>
      </c>
      <c r="BJ6">
        <v>5645.2</v>
      </c>
      <c r="BK6">
        <v>5941.8</v>
      </c>
      <c r="BL6">
        <v>6095.5</v>
      </c>
      <c r="BM6">
        <v>6412.9</v>
      </c>
      <c r="BN6">
        <v>6750.3</v>
      </c>
      <c r="BO6">
        <v>7063</v>
      </c>
      <c r="BP6">
        <v>7097.8</v>
      </c>
      <c r="BQ6" t="s">
        <v>75</v>
      </c>
    </row>
    <row r="7" spans="1:69" x14ac:dyDescent="0.35">
      <c r="A7" t="s">
        <v>76</v>
      </c>
      <c r="B7" t="s">
        <v>77</v>
      </c>
      <c r="C7">
        <v>134.80000000000001</v>
      </c>
      <c r="D7">
        <v>147</v>
      </c>
      <c r="E7">
        <v>154</v>
      </c>
      <c r="F7">
        <v>151.4</v>
      </c>
      <c r="G7">
        <v>165.6</v>
      </c>
      <c r="H7">
        <v>174.5</v>
      </c>
      <c r="I7">
        <v>178.7</v>
      </c>
      <c r="J7">
        <v>191.8</v>
      </c>
      <c r="K7">
        <v>201.9</v>
      </c>
      <c r="L7">
        <v>216.8</v>
      </c>
      <c r="M7">
        <v>235.2</v>
      </c>
      <c r="N7">
        <v>259.2</v>
      </c>
      <c r="O7">
        <v>277.10000000000002</v>
      </c>
      <c r="P7">
        <v>305.39999999999998</v>
      </c>
      <c r="Q7">
        <v>338</v>
      </c>
      <c r="R7">
        <v>356</v>
      </c>
      <c r="S7">
        <v>376.2</v>
      </c>
      <c r="T7">
        <v>414.8</v>
      </c>
      <c r="U7">
        <v>464.6</v>
      </c>
      <c r="V7">
        <v>508.9</v>
      </c>
      <c r="W7">
        <v>528.4</v>
      </c>
      <c r="X7">
        <v>591.20000000000005</v>
      </c>
      <c r="Y7">
        <v>662.7</v>
      </c>
      <c r="Z7">
        <v>756.2</v>
      </c>
      <c r="AA7">
        <v>855.6</v>
      </c>
      <c r="AB7">
        <v>935.6</v>
      </c>
      <c r="AC7">
        <v>1033.4000000000001</v>
      </c>
      <c r="AD7">
        <v>1073.0999999999999</v>
      </c>
      <c r="AE7">
        <v>1132.5999999999999</v>
      </c>
      <c r="AF7">
        <v>1256.8</v>
      </c>
      <c r="AG7">
        <v>1351.4</v>
      </c>
      <c r="AH7">
        <v>1432.3</v>
      </c>
      <c r="AI7">
        <v>1536.6</v>
      </c>
      <c r="AJ7">
        <v>1666.1</v>
      </c>
      <c r="AK7">
        <v>1756.5</v>
      </c>
      <c r="AL7">
        <v>1849.3</v>
      </c>
      <c r="AM7">
        <v>1875.3</v>
      </c>
      <c r="AN7">
        <v>1977.8</v>
      </c>
      <c r="AO7">
        <v>2049.1</v>
      </c>
      <c r="AP7">
        <v>2160.3000000000002</v>
      </c>
      <c r="AQ7">
        <v>2296.1</v>
      </c>
      <c r="AR7">
        <v>2448.1999999999998</v>
      </c>
      <c r="AS7">
        <v>2650.8</v>
      </c>
      <c r="AT7">
        <v>2883.2</v>
      </c>
      <c r="AU7">
        <v>3092.4</v>
      </c>
      <c r="AV7">
        <v>3363.8</v>
      </c>
      <c r="AW7">
        <v>3352.3</v>
      </c>
      <c r="AX7">
        <v>3295.4</v>
      </c>
      <c r="AY7">
        <v>3335.7</v>
      </c>
      <c r="AZ7">
        <v>3502.1</v>
      </c>
      <c r="BA7">
        <v>3663.8</v>
      </c>
      <c r="BB7">
        <v>3883.9</v>
      </c>
      <c r="BC7">
        <v>4069.6</v>
      </c>
      <c r="BD7">
        <v>4106.3999999999996</v>
      </c>
      <c r="BE7">
        <v>3813.9</v>
      </c>
      <c r="BF7">
        <v>3896.8</v>
      </c>
      <c r="BG7">
        <v>4095.9</v>
      </c>
      <c r="BH7">
        <v>4323.3</v>
      </c>
      <c r="BI7">
        <v>4460.3</v>
      </c>
      <c r="BJ7">
        <v>4720.3999999999996</v>
      </c>
      <c r="BK7">
        <v>4978.1000000000004</v>
      </c>
      <c r="BL7">
        <v>5119.1000000000004</v>
      </c>
      <c r="BM7">
        <v>5381.3</v>
      </c>
      <c r="BN7">
        <v>5665.3</v>
      </c>
      <c r="BO7">
        <v>5933.5</v>
      </c>
      <c r="BP7">
        <v>5979.2</v>
      </c>
      <c r="BQ7" t="s">
        <v>77</v>
      </c>
    </row>
    <row r="8" spans="1:69" x14ac:dyDescent="0.35">
      <c r="A8" t="s">
        <v>78</v>
      </c>
      <c r="B8" t="s">
        <v>79</v>
      </c>
      <c r="C8">
        <v>9.8000000000000007</v>
      </c>
      <c r="D8">
        <v>11.2</v>
      </c>
      <c r="E8">
        <v>12.5</v>
      </c>
      <c r="F8">
        <v>12.6</v>
      </c>
      <c r="G8">
        <v>14.6</v>
      </c>
      <c r="H8">
        <v>16.2</v>
      </c>
      <c r="I8">
        <v>16.899999999999999</v>
      </c>
      <c r="J8">
        <v>19.2</v>
      </c>
      <c r="K8">
        <v>20.8</v>
      </c>
      <c r="L8">
        <v>22.4</v>
      </c>
      <c r="M8">
        <v>24.7</v>
      </c>
      <c r="N8">
        <v>29.3</v>
      </c>
      <c r="O8">
        <v>31.4</v>
      </c>
      <c r="P8">
        <v>34.799999999999997</v>
      </c>
      <c r="Q8">
        <v>39.4</v>
      </c>
      <c r="R8">
        <v>42</v>
      </c>
      <c r="S8">
        <v>45.5</v>
      </c>
      <c r="T8">
        <v>53.4</v>
      </c>
      <c r="U8">
        <v>61.5</v>
      </c>
      <c r="V8">
        <v>68.400000000000006</v>
      </c>
      <c r="W8">
        <v>79.400000000000006</v>
      </c>
      <c r="X8">
        <v>91.6</v>
      </c>
      <c r="Y8">
        <v>109</v>
      </c>
      <c r="Z8">
        <v>128.5</v>
      </c>
      <c r="AA8">
        <v>148.80000000000001</v>
      </c>
      <c r="AB8">
        <v>166.4</v>
      </c>
      <c r="AC8">
        <v>187.1</v>
      </c>
      <c r="AD8">
        <v>202</v>
      </c>
      <c r="AE8">
        <v>220.3</v>
      </c>
      <c r="AF8">
        <v>244.3</v>
      </c>
      <c r="AG8">
        <v>264.5</v>
      </c>
      <c r="AH8">
        <v>291.10000000000002</v>
      </c>
      <c r="AI8">
        <v>311.10000000000002</v>
      </c>
      <c r="AJ8">
        <v>336.3</v>
      </c>
      <c r="AK8">
        <v>362.8</v>
      </c>
      <c r="AL8">
        <v>385.7</v>
      </c>
      <c r="AM8">
        <v>402.5</v>
      </c>
      <c r="AN8">
        <v>442.7</v>
      </c>
      <c r="AO8">
        <v>466.7</v>
      </c>
      <c r="AP8">
        <v>488.7</v>
      </c>
      <c r="AQ8">
        <v>491.8</v>
      </c>
      <c r="AR8">
        <v>505.5</v>
      </c>
      <c r="AS8">
        <v>525.70000000000005</v>
      </c>
      <c r="AT8">
        <v>564.29999999999995</v>
      </c>
      <c r="AU8">
        <v>591.9</v>
      </c>
      <c r="AV8">
        <v>645.1</v>
      </c>
      <c r="AW8">
        <v>661.5</v>
      </c>
      <c r="AX8">
        <v>677.3</v>
      </c>
      <c r="AY8">
        <v>705.2</v>
      </c>
      <c r="AZ8">
        <v>738.1</v>
      </c>
      <c r="BA8">
        <v>779.2</v>
      </c>
      <c r="BB8">
        <v>797.3</v>
      </c>
      <c r="BC8">
        <v>824.6</v>
      </c>
      <c r="BD8">
        <v>834</v>
      </c>
      <c r="BE8">
        <v>793.5</v>
      </c>
      <c r="BF8">
        <v>804</v>
      </c>
      <c r="BG8">
        <v>832.1</v>
      </c>
      <c r="BH8">
        <v>859.4</v>
      </c>
      <c r="BI8">
        <v>892.2</v>
      </c>
      <c r="BJ8">
        <v>924.8</v>
      </c>
      <c r="BK8">
        <v>963.7</v>
      </c>
      <c r="BL8">
        <v>976.3</v>
      </c>
      <c r="BM8">
        <v>1031.5999999999999</v>
      </c>
      <c r="BN8">
        <v>1084.9000000000001</v>
      </c>
      <c r="BO8">
        <v>1129.5</v>
      </c>
      <c r="BP8">
        <v>1118.5999999999999</v>
      </c>
      <c r="BQ8" t="s">
        <v>79</v>
      </c>
    </row>
    <row r="9" spans="1:69" x14ac:dyDescent="0.35">
      <c r="A9" t="s">
        <v>80</v>
      </c>
      <c r="B9" t="s">
        <v>81</v>
      </c>
      <c r="C9">
        <v>19.8</v>
      </c>
      <c r="D9">
        <v>21.5</v>
      </c>
      <c r="E9">
        <v>22.8</v>
      </c>
      <c r="F9">
        <v>23.1</v>
      </c>
      <c r="G9">
        <v>25.6</v>
      </c>
      <c r="H9">
        <v>27.8</v>
      </c>
      <c r="I9">
        <v>28.9</v>
      </c>
      <c r="J9">
        <v>31.2</v>
      </c>
      <c r="K9">
        <v>33.200000000000003</v>
      </c>
      <c r="L9">
        <v>35.6</v>
      </c>
      <c r="M9">
        <v>37.799999999999997</v>
      </c>
      <c r="N9">
        <v>38.9</v>
      </c>
      <c r="O9">
        <v>41.4</v>
      </c>
      <c r="P9">
        <v>47.8</v>
      </c>
      <c r="Q9">
        <v>52.9</v>
      </c>
      <c r="R9">
        <v>57</v>
      </c>
      <c r="S9">
        <v>62.8</v>
      </c>
      <c r="T9">
        <v>67.3</v>
      </c>
      <c r="U9">
        <v>74.099999999999994</v>
      </c>
      <c r="V9">
        <v>78.599999999999994</v>
      </c>
      <c r="W9">
        <v>84.5</v>
      </c>
      <c r="X9">
        <v>91.4</v>
      </c>
      <c r="Y9">
        <v>100</v>
      </c>
      <c r="Z9">
        <v>108.7</v>
      </c>
      <c r="AA9">
        <v>115</v>
      </c>
      <c r="AB9">
        <v>128.6</v>
      </c>
      <c r="AC9">
        <v>154.4</v>
      </c>
      <c r="AD9">
        <v>161.30000000000001</v>
      </c>
      <c r="AE9">
        <v>177.4</v>
      </c>
      <c r="AF9">
        <v>195.6</v>
      </c>
      <c r="AG9">
        <v>209</v>
      </c>
      <c r="AH9">
        <v>219.6</v>
      </c>
      <c r="AI9">
        <v>233.4</v>
      </c>
      <c r="AJ9">
        <v>252</v>
      </c>
      <c r="AK9">
        <v>267.5</v>
      </c>
      <c r="AL9">
        <v>284.5</v>
      </c>
      <c r="AM9">
        <v>307.89999999999998</v>
      </c>
      <c r="AN9">
        <v>325.89999999999998</v>
      </c>
      <c r="AO9">
        <v>343.8</v>
      </c>
      <c r="AP9">
        <v>376.1</v>
      </c>
      <c r="AQ9">
        <v>384.8</v>
      </c>
      <c r="AR9">
        <v>398.4</v>
      </c>
      <c r="AS9">
        <v>416.9</v>
      </c>
      <c r="AT9">
        <v>430.8</v>
      </c>
      <c r="AU9">
        <v>454</v>
      </c>
      <c r="AV9">
        <v>479.8</v>
      </c>
      <c r="AW9">
        <v>469.4</v>
      </c>
      <c r="AX9">
        <v>497.5</v>
      </c>
      <c r="AY9">
        <v>524.29999999999995</v>
      </c>
      <c r="AZ9">
        <v>569.4</v>
      </c>
      <c r="BA9">
        <v>616.29999999999995</v>
      </c>
      <c r="BB9">
        <v>654.5</v>
      </c>
      <c r="BC9">
        <v>676.3</v>
      </c>
      <c r="BD9">
        <v>685</v>
      </c>
      <c r="BE9">
        <v>655.5</v>
      </c>
      <c r="BF9">
        <v>684.9</v>
      </c>
      <c r="BG9">
        <v>718.7</v>
      </c>
      <c r="BH9">
        <v>743.2</v>
      </c>
      <c r="BI9">
        <v>793.1</v>
      </c>
      <c r="BJ9">
        <v>828.3</v>
      </c>
      <c r="BK9">
        <v>850.6</v>
      </c>
      <c r="BL9">
        <v>869.4</v>
      </c>
      <c r="BM9">
        <v>897</v>
      </c>
      <c r="BN9">
        <v>953.6</v>
      </c>
      <c r="BO9">
        <v>985.5</v>
      </c>
      <c r="BP9">
        <v>520.9</v>
      </c>
      <c r="BQ9" t="s">
        <v>81</v>
      </c>
    </row>
    <row r="10" spans="1:69" x14ac:dyDescent="0.35">
      <c r="A10" t="s">
        <v>82</v>
      </c>
      <c r="B10" t="s">
        <v>83</v>
      </c>
      <c r="C10">
        <v>49</v>
      </c>
      <c r="D10">
        <v>48.3</v>
      </c>
      <c r="E10">
        <v>47.8</v>
      </c>
      <c r="F10">
        <v>43.3</v>
      </c>
      <c r="G10">
        <v>54</v>
      </c>
      <c r="H10">
        <v>52.9</v>
      </c>
      <c r="I10">
        <v>54.7</v>
      </c>
      <c r="J10">
        <v>62.9</v>
      </c>
      <c r="K10">
        <v>69.099999999999994</v>
      </c>
      <c r="L10">
        <v>76.8</v>
      </c>
      <c r="M10">
        <v>89</v>
      </c>
      <c r="N10">
        <v>96.8</v>
      </c>
      <c r="O10">
        <v>96.3</v>
      </c>
      <c r="P10">
        <v>104.1</v>
      </c>
      <c r="Q10">
        <v>104.6</v>
      </c>
      <c r="R10">
        <v>95.3</v>
      </c>
      <c r="S10">
        <v>108.8</v>
      </c>
      <c r="T10">
        <v>124</v>
      </c>
      <c r="U10">
        <v>138</v>
      </c>
      <c r="V10">
        <v>137.6</v>
      </c>
      <c r="W10">
        <v>159.69999999999999</v>
      </c>
      <c r="X10">
        <v>188.1</v>
      </c>
      <c r="Y10">
        <v>220.3</v>
      </c>
      <c r="Z10">
        <v>254.2</v>
      </c>
      <c r="AA10">
        <v>261.5</v>
      </c>
      <c r="AB10">
        <v>259.60000000000002</v>
      </c>
      <c r="AC10">
        <v>314.89999999999998</v>
      </c>
      <c r="AD10">
        <v>309.39999999999998</v>
      </c>
      <c r="AE10">
        <v>356.1</v>
      </c>
      <c r="AF10">
        <v>434.8</v>
      </c>
      <c r="AG10">
        <v>449.5</v>
      </c>
      <c r="AH10">
        <v>413.7</v>
      </c>
      <c r="AI10">
        <v>442.6</v>
      </c>
      <c r="AJ10">
        <v>488.2</v>
      </c>
      <c r="AK10">
        <v>506</v>
      </c>
      <c r="AL10">
        <v>493.1</v>
      </c>
      <c r="AM10">
        <v>489.1</v>
      </c>
      <c r="AN10">
        <v>501.2</v>
      </c>
      <c r="AO10">
        <v>541.70000000000005</v>
      </c>
      <c r="AP10">
        <v>636.70000000000005</v>
      </c>
      <c r="AQ10">
        <v>710.3</v>
      </c>
      <c r="AR10">
        <v>790.7</v>
      </c>
      <c r="AS10">
        <v>878.3</v>
      </c>
      <c r="AT10">
        <v>880.2</v>
      </c>
      <c r="AU10">
        <v>894.2</v>
      </c>
      <c r="AV10">
        <v>887.3</v>
      </c>
      <c r="AW10">
        <v>830.2</v>
      </c>
      <c r="AX10">
        <v>908.7</v>
      </c>
      <c r="AY10">
        <v>1017.8</v>
      </c>
      <c r="AZ10">
        <v>1165.8</v>
      </c>
      <c r="BA10">
        <v>1372.2</v>
      </c>
      <c r="BB10">
        <v>1553.7</v>
      </c>
      <c r="BC10">
        <v>1421.2</v>
      </c>
      <c r="BD10">
        <v>1212.4000000000001</v>
      </c>
      <c r="BE10">
        <v>1277.2</v>
      </c>
      <c r="BF10">
        <v>1575.2</v>
      </c>
      <c r="BG10">
        <v>1656.2</v>
      </c>
      <c r="BH10">
        <v>1864.4</v>
      </c>
      <c r="BI10">
        <v>1882.4</v>
      </c>
      <c r="BJ10">
        <v>2055.3000000000002</v>
      </c>
      <c r="BK10">
        <v>2110.3000000000002</v>
      </c>
      <c r="BL10">
        <v>2067</v>
      </c>
      <c r="BM10">
        <v>2016.6</v>
      </c>
      <c r="BN10">
        <v>2076.1</v>
      </c>
      <c r="BO10">
        <v>2059.5</v>
      </c>
      <c r="BP10">
        <v>2073.4</v>
      </c>
      <c r="BQ10" t="s">
        <v>83</v>
      </c>
    </row>
    <row r="11" spans="1:69" x14ac:dyDescent="0.35">
      <c r="A11" t="s">
        <v>84</v>
      </c>
      <c r="B11" t="s">
        <v>85</v>
      </c>
      <c r="C11">
        <v>0.1</v>
      </c>
      <c r="D11">
        <v>0</v>
      </c>
      <c r="E11">
        <v>0.2</v>
      </c>
      <c r="F11">
        <v>0.6</v>
      </c>
      <c r="G11">
        <v>-0.2</v>
      </c>
      <c r="H11">
        <v>-0.2</v>
      </c>
      <c r="I11">
        <v>0.4</v>
      </c>
      <c r="J11">
        <v>0.8</v>
      </c>
      <c r="K11">
        <v>0.4</v>
      </c>
      <c r="L11">
        <v>0.8</v>
      </c>
      <c r="M11">
        <v>1.2</v>
      </c>
      <c r="N11">
        <v>2.2999999999999998</v>
      </c>
      <c r="O11">
        <v>4</v>
      </c>
      <c r="P11">
        <v>4.3</v>
      </c>
      <c r="Q11">
        <v>8.5</v>
      </c>
      <c r="R11">
        <v>12.5</v>
      </c>
      <c r="S11">
        <v>12.6</v>
      </c>
      <c r="T11">
        <v>12.4</v>
      </c>
      <c r="U11">
        <v>14.7</v>
      </c>
      <c r="V11">
        <v>23.1</v>
      </c>
      <c r="W11">
        <v>27.2</v>
      </c>
      <c r="X11">
        <v>22.7</v>
      </c>
      <c r="Y11">
        <v>27.7</v>
      </c>
      <c r="Z11">
        <v>30.6</v>
      </c>
      <c r="AA11">
        <v>36.299999999999997</v>
      </c>
      <c r="AB11">
        <v>59.4</v>
      </c>
      <c r="AC11">
        <v>82.8</v>
      </c>
      <c r="AD11">
        <v>95.5</v>
      </c>
      <c r="AE11">
        <v>91.9</v>
      </c>
      <c r="AF11">
        <v>106.6</v>
      </c>
      <c r="AG11">
        <v>102.2</v>
      </c>
      <c r="AH11">
        <v>99.5</v>
      </c>
      <c r="AI11">
        <v>99.7</v>
      </c>
      <c r="AJ11">
        <v>104.4</v>
      </c>
      <c r="AK11">
        <v>125.2</v>
      </c>
      <c r="AL11">
        <v>117.4</v>
      </c>
      <c r="AM11">
        <v>79.3</v>
      </c>
      <c r="AN11">
        <v>63.2</v>
      </c>
      <c r="AO11">
        <v>62.3</v>
      </c>
      <c r="AP11">
        <v>57.7</v>
      </c>
      <c r="AQ11">
        <v>60.2</v>
      </c>
      <c r="AR11">
        <v>59.4</v>
      </c>
      <c r="AS11">
        <v>81.7</v>
      </c>
      <c r="AT11">
        <v>121.6</v>
      </c>
      <c r="AU11">
        <v>127.2</v>
      </c>
      <c r="AV11">
        <v>174</v>
      </c>
      <c r="AW11">
        <v>155.4</v>
      </c>
      <c r="AX11">
        <v>92.3</v>
      </c>
      <c r="AY11">
        <v>70</v>
      </c>
      <c r="AZ11">
        <v>16.899999999999999</v>
      </c>
      <c r="BA11">
        <v>50.3</v>
      </c>
      <c r="BB11">
        <v>98.9</v>
      </c>
      <c r="BC11">
        <v>156.5</v>
      </c>
      <c r="BD11">
        <v>220.8</v>
      </c>
      <c r="BE11">
        <v>141.4</v>
      </c>
      <c r="BF11">
        <v>132</v>
      </c>
      <c r="BG11">
        <v>151</v>
      </c>
      <c r="BH11">
        <v>210.2</v>
      </c>
      <c r="BI11">
        <v>202.4</v>
      </c>
      <c r="BJ11">
        <v>245.1</v>
      </c>
      <c r="BK11">
        <v>326.8</v>
      </c>
      <c r="BL11">
        <v>324.39999999999998</v>
      </c>
      <c r="BM11">
        <v>352.8</v>
      </c>
      <c r="BN11">
        <v>381.3</v>
      </c>
      <c r="BO11">
        <v>376.4</v>
      </c>
      <c r="BP11">
        <v>248.7</v>
      </c>
      <c r="BQ11" t="s">
        <v>85</v>
      </c>
    </row>
    <row r="12" spans="1:69" x14ac:dyDescent="0.35">
      <c r="A12" t="s">
        <v>86</v>
      </c>
      <c r="B12" t="s">
        <v>87</v>
      </c>
      <c r="C12">
        <v>1.1000000000000001</v>
      </c>
      <c r="D12">
        <v>1.4</v>
      </c>
      <c r="E12">
        <v>1.6</v>
      </c>
      <c r="F12">
        <v>1.4</v>
      </c>
      <c r="G12">
        <v>1.4</v>
      </c>
      <c r="H12">
        <v>1.5</v>
      </c>
      <c r="I12">
        <v>1.7</v>
      </c>
      <c r="J12">
        <v>1.9</v>
      </c>
      <c r="K12">
        <v>2.2999999999999998</v>
      </c>
      <c r="L12">
        <v>2.7</v>
      </c>
      <c r="M12">
        <v>3.1</v>
      </c>
      <c r="N12">
        <v>2.9</v>
      </c>
      <c r="O12">
        <v>3.1</v>
      </c>
      <c r="P12">
        <v>3.7</v>
      </c>
      <c r="Q12">
        <v>4.3</v>
      </c>
      <c r="R12">
        <v>3.7</v>
      </c>
      <c r="S12">
        <v>3.4</v>
      </c>
      <c r="T12">
        <v>3.9</v>
      </c>
      <c r="U12">
        <v>4.8</v>
      </c>
      <c r="V12">
        <v>6.3</v>
      </c>
      <c r="W12">
        <v>8.1999999999999993</v>
      </c>
      <c r="X12">
        <v>7.6</v>
      </c>
      <c r="Y12">
        <v>6</v>
      </c>
      <c r="Z12">
        <v>7.9</v>
      </c>
      <c r="AA12">
        <v>10.8</v>
      </c>
      <c r="AB12">
        <v>12</v>
      </c>
      <c r="AC12">
        <v>14.3</v>
      </c>
      <c r="AD12">
        <v>16.600000000000001</v>
      </c>
      <c r="AE12">
        <v>19.5</v>
      </c>
      <c r="AF12">
        <v>26.9</v>
      </c>
      <c r="AG12">
        <v>30.9</v>
      </c>
      <c r="AH12">
        <v>29.3</v>
      </c>
      <c r="AI12">
        <v>24.9</v>
      </c>
      <c r="AJ12">
        <v>26.4</v>
      </c>
      <c r="AK12">
        <v>33.6</v>
      </c>
      <c r="AL12">
        <v>34</v>
      </c>
      <c r="AM12">
        <v>33.700000000000003</v>
      </c>
      <c r="AN12">
        <v>34</v>
      </c>
      <c r="AO12">
        <v>31.8</v>
      </c>
      <c r="AP12">
        <v>32.200000000000003</v>
      </c>
      <c r="AQ12">
        <v>36.9</v>
      </c>
      <c r="AR12">
        <v>43.7</v>
      </c>
      <c r="AS12">
        <v>34.4</v>
      </c>
      <c r="AT12">
        <v>52.8</v>
      </c>
      <c r="AU12">
        <v>53.9</v>
      </c>
      <c r="AV12">
        <v>72.400000000000006</v>
      </c>
      <c r="AW12">
        <v>84.8</v>
      </c>
      <c r="AX12">
        <v>61.5</v>
      </c>
      <c r="AY12">
        <v>50.5</v>
      </c>
      <c r="AZ12">
        <v>54.6</v>
      </c>
      <c r="BA12">
        <v>58.9</v>
      </c>
      <c r="BB12">
        <v>48.3</v>
      </c>
      <c r="BC12">
        <v>69.400000000000006</v>
      </c>
      <c r="BD12">
        <v>96</v>
      </c>
      <c r="BE12">
        <v>97.8</v>
      </c>
      <c r="BF12">
        <v>100.2</v>
      </c>
      <c r="BG12">
        <v>108.1</v>
      </c>
      <c r="BH12">
        <v>62.2</v>
      </c>
      <c r="BI12">
        <v>68.099999999999994</v>
      </c>
      <c r="BJ12">
        <v>94.9</v>
      </c>
      <c r="BK12">
        <v>124.6</v>
      </c>
      <c r="BL12">
        <v>143</v>
      </c>
      <c r="BM12">
        <v>111.9</v>
      </c>
      <c r="BN12">
        <v>121.8</v>
      </c>
      <c r="BO12">
        <v>139.4</v>
      </c>
      <c r="BP12">
        <v>135.9</v>
      </c>
      <c r="BQ12" t="s">
        <v>87</v>
      </c>
    </row>
    <row r="13" spans="1:69" x14ac:dyDescent="0.35">
      <c r="A13" t="s">
        <v>88</v>
      </c>
      <c r="B13" t="s">
        <v>89</v>
      </c>
      <c r="C13">
        <v>47.8</v>
      </c>
      <c r="D13">
        <v>46.8</v>
      </c>
      <c r="E13">
        <v>46</v>
      </c>
      <c r="F13">
        <v>41.3</v>
      </c>
      <c r="G13">
        <v>52.8</v>
      </c>
      <c r="H13">
        <v>51.5</v>
      </c>
      <c r="I13">
        <v>52.6</v>
      </c>
      <c r="J13">
        <v>60.3</v>
      </c>
      <c r="K13">
        <v>66.400000000000006</v>
      </c>
      <c r="L13">
        <v>73.2</v>
      </c>
      <c r="M13">
        <v>84.6</v>
      </c>
      <c r="N13">
        <v>91.6</v>
      </c>
      <c r="O13">
        <v>89.1</v>
      </c>
      <c r="P13">
        <v>96.1</v>
      </c>
      <c r="Q13">
        <v>91.8</v>
      </c>
      <c r="R13">
        <v>79.099999999999994</v>
      </c>
      <c r="S13">
        <v>92.8</v>
      </c>
      <c r="T13">
        <v>107.7</v>
      </c>
      <c r="U13">
        <v>118.5</v>
      </c>
      <c r="V13">
        <v>108.2</v>
      </c>
      <c r="W13">
        <v>124.2</v>
      </c>
      <c r="X13">
        <v>157.80000000000001</v>
      </c>
      <c r="Y13">
        <v>186.7</v>
      </c>
      <c r="Z13">
        <v>215.7</v>
      </c>
      <c r="AA13">
        <v>214.4</v>
      </c>
      <c r="AB13">
        <v>188.1</v>
      </c>
      <c r="AC13">
        <v>217.8</v>
      </c>
      <c r="AD13">
        <v>197.3</v>
      </c>
      <c r="AE13">
        <v>244.7</v>
      </c>
      <c r="AF13">
        <v>301.3</v>
      </c>
      <c r="AG13">
        <v>316.39999999999998</v>
      </c>
      <c r="AH13">
        <v>284.89999999999998</v>
      </c>
      <c r="AI13">
        <v>318</v>
      </c>
      <c r="AJ13">
        <v>357.5</v>
      </c>
      <c r="AK13">
        <v>347.2</v>
      </c>
      <c r="AL13">
        <v>341.6</v>
      </c>
      <c r="AM13">
        <v>376.1</v>
      </c>
      <c r="AN13">
        <v>404.1</v>
      </c>
      <c r="AO13">
        <v>447.6</v>
      </c>
      <c r="AP13">
        <v>546.79999999999995</v>
      </c>
      <c r="AQ13">
        <v>613.29999999999995</v>
      </c>
      <c r="AR13">
        <v>687.5</v>
      </c>
      <c r="AS13">
        <v>762.2</v>
      </c>
      <c r="AT13">
        <v>705.7</v>
      </c>
      <c r="AU13">
        <v>713.2</v>
      </c>
      <c r="AV13">
        <v>640.9</v>
      </c>
      <c r="AW13">
        <v>589.9</v>
      </c>
      <c r="AX13">
        <v>754.9</v>
      </c>
      <c r="AY13">
        <v>897.3</v>
      </c>
      <c r="AZ13">
        <v>1094.2</v>
      </c>
      <c r="BA13">
        <v>1262.9000000000001</v>
      </c>
      <c r="BB13">
        <v>1406.5</v>
      </c>
      <c r="BC13">
        <v>1195.4000000000001</v>
      </c>
      <c r="BD13">
        <v>895.7</v>
      </c>
      <c r="BE13">
        <v>1038</v>
      </c>
      <c r="BF13">
        <v>1343</v>
      </c>
      <c r="BG13">
        <v>1397.2</v>
      </c>
      <c r="BH13">
        <v>1592.1</v>
      </c>
      <c r="BI13">
        <v>1611.9</v>
      </c>
      <c r="BJ13">
        <v>1715.3</v>
      </c>
      <c r="BK13">
        <v>1659</v>
      </c>
      <c r="BL13">
        <v>1599.6</v>
      </c>
      <c r="BM13">
        <v>1551.9</v>
      </c>
      <c r="BN13">
        <v>1573</v>
      </c>
      <c r="BO13">
        <v>1543.7</v>
      </c>
      <c r="BP13">
        <v>1688.9</v>
      </c>
      <c r="BQ13" t="s">
        <v>89</v>
      </c>
    </row>
    <row r="14" spans="1:69" x14ac:dyDescent="0.35">
      <c r="A14" t="s">
        <v>90</v>
      </c>
      <c r="B14" t="s">
        <v>91</v>
      </c>
      <c r="C14">
        <v>21.8</v>
      </c>
      <c r="D14">
        <v>21.6</v>
      </c>
      <c r="E14">
        <v>20.9</v>
      </c>
      <c r="F14">
        <v>18.399999999999999</v>
      </c>
      <c r="G14">
        <v>22.8</v>
      </c>
      <c r="H14">
        <v>21.9</v>
      </c>
      <c r="I14">
        <v>22.2</v>
      </c>
      <c r="J14">
        <v>23.3</v>
      </c>
      <c r="K14">
        <v>25.5</v>
      </c>
      <c r="L14">
        <v>26.6</v>
      </c>
      <c r="M14">
        <v>29.8</v>
      </c>
      <c r="N14">
        <v>32.200000000000003</v>
      </c>
      <c r="O14">
        <v>31</v>
      </c>
      <c r="P14">
        <v>37.200000000000003</v>
      </c>
      <c r="Q14">
        <v>37</v>
      </c>
      <c r="R14">
        <v>31.3</v>
      </c>
      <c r="S14">
        <v>34.799999999999997</v>
      </c>
      <c r="T14">
        <v>39.1</v>
      </c>
      <c r="U14">
        <v>45.6</v>
      </c>
      <c r="V14">
        <v>47.2</v>
      </c>
      <c r="W14">
        <v>46.3</v>
      </c>
      <c r="X14">
        <v>59.4</v>
      </c>
      <c r="Y14">
        <v>68.5</v>
      </c>
      <c r="Z14">
        <v>77.900000000000006</v>
      </c>
      <c r="AA14">
        <v>80.7</v>
      </c>
      <c r="AB14">
        <v>75.5</v>
      </c>
      <c r="AC14">
        <v>70.3</v>
      </c>
      <c r="AD14">
        <v>51.3</v>
      </c>
      <c r="AE14">
        <v>66.400000000000006</v>
      </c>
      <c r="AF14">
        <v>81.5</v>
      </c>
      <c r="AG14">
        <v>81.599999999999994</v>
      </c>
      <c r="AH14">
        <v>91.9</v>
      </c>
      <c r="AI14">
        <v>112.7</v>
      </c>
      <c r="AJ14">
        <v>124.3</v>
      </c>
      <c r="AK14">
        <v>124.4</v>
      </c>
      <c r="AL14">
        <v>121.8</v>
      </c>
      <c r="AM14">
        <v>117.8</v>
      </c>
      <c r="AN14">
        <v>131.9</v>
      </c>
      <c r="AO14">
        <v>155</v>
      </c>
      <c r="AP14">
        <v>172.7</v>
      </c>
      <c r="AQ14">
        <v>194.4</v>
      </c>
      <c r="AR14">
        <v>211.4</v>
      </c>
      <c r="AS14">
        <v>224.8</v>
      </c>
      <c r="AT14">
        <v>221.8</v>
      </c>
      <c r="AU14">
        <v>227.4</v>
      </c>
      <c r="AV14">
        <v>233.4</v>
      </c>
      <c r="AW14">
        <v>170.1</v>
      </c>
      <c r="AX14">
        <v>160.6</v>
      </c>
      <c r="AY14">
        <v>213.7</v>
      </c>
      <c r="AZ14">
        <v>278.5</v>
      </c>
      <c r="BA14">
        <v>379.8</v>
      </c>
      <c r="BB14">
        <v>430.4</v>
      </c>
      <c r="BC14">
        <v>392.1</v>
      </c>
      <c r="BD14">
        <v>256.10000000000002</v>
      </c>
      <c r="BE14">
        <v>204.2</v>
      </c>
      <c r="BF14">
        <v>272.5</v>
      </c>
      <c r="BG14">
        <v>281.10000000000002</v>
      </c>
      <c r="BH14">
        <v>334.9</v>
      </c>
      <c r="BI14">
        <v>362.8</v>
      </c>
      <c r="BJ14">
        <v>407.3</v>
      </c>
      <c r="BK14">
        <v>396.6</v>
      </c>
      <c r="BL14">
        <v>377.6</v>
      </c>
      <c r="BM14">
        <v>319.39999999999998</v>
      </c>
      <c r="BN14">
        <v>219.8</v>
      </c>
      <c r="BO14">
        <v>218.2</v>
      </c>
      <c r="BP14">
        <v>285.60000000000002</v>
      </c>
      <c r="BQ14" t="s">
        <v>91</v>
      </c>
    </row>
    <row r="15" spans="1:69" x14ac:dyDescent="0.35">
      <c r="A15" t="s">
        <v>92</v>
      </c>
      <c r="B15" t="s">
        <v>93</v>
      </c>
      <c r="C15">
        <v>26</v>
      </c>
      <c r="D15">
        <v>25.2</v>
      </c>
      <c r="E15">
        <v>25.2</v>
      </c>
      <c r="F15">
        <v>22.9</v>
      </c>
      <c r="G15">
        <v>30</v>
      </c>
      <c r="H15">
        <v>29.7</v>
      </c>
      <c r="I15">
        <v>30.4</v>
      </c>
      <c r="J15">
        <v>37</v>
      </c>
      <c r="K15">
        <v>40.9</v>
      </c>
      <c r="L15">
        <v>46.7</v>
      </c>
      <c r="M15">
        <v>54.8</v>
      </c>
      <c r="N15">
        <v>59.4</v>
      </c>
      <c r="O15">
        <v>58.1</v>
      </c>
      <c r="P15">
        <v>58.9</v>
      </c>
      <c r="Q15">
        <v>54.9</v>
      </c>
      <c r="R15">
        <v>47.9</v>
      </c>
      <c r="S15">
        <v>58</v>
      </c>
      <c r="T15">
        <v>68.599999999999994</v>
      </c>
      <c r="U15">
        <v>72.900000000000006</v>
      </c>
      <c r="V15">
        <v>61</v>
      </c>
      <c r="W15">
        <v>78</v>
      </c>
      <c r="X15">
        <v>98.4</v>
      </c>
      <c r="Y15">
        <v>118.2</v>
      </c>
      <c r="Z15">
        <v>137.80000000000001</v>
      </c>
      <c r="AA15">
        <v>133.6</v>
      </c>
      <c r="AB15">
        <v>112.6</v>
      </c>
      <c r="AC15">
        <v>147.5</v>
      </c>
      <c r="AD15">
        <v>146</v>
      </c>
      <c r="AE15">
        <v>178.3</v>
      </c>
      <c r="AF15">
        <v>219.8</v>
      </c>
      <c r="AG15">
        <v>234.8</v>
      </c>
      <c r="AH15">
        <v>193</v>
      </c>
      <c r="AI15">
        <v>205.3</v>
      </c>
      <c r="AJ15">
        <v>233.2</v>
      </c>
      <c r="AK15">
        <v>222.7</v>
      </c>
      <c r="AL15">
        <v>219.8</v>
      </c>
      <c r="AM15">
        <v>258.3</v>
      </c>
      <c r="AN15">
        <v>272.2</v>
      </c>
      <c r="AO15">
        <v>292.60000000000002</v>
      </c>
      <c r="AP15">
        <v>374.1</v>
      </c>
      <c r="AQ15">
        <v>418.8</v>
      </c>
      <c r="AR15">
        <v>476.1</v>
      </c>
      <c r="AS15">
        <v>537.4</v>
      </c>
      <c r="AT15">
        <v>483.9</v>
      </c>
      <c r="AU15">
        <v>485.8</v>
      </c>
      <c r="AV15">
        <v>407.5</v>
      </c>
      <c r="AW15">
        <v>419.8</v>
      </c>
      <c r="AX15">
        <v>594.29999999999995</v>
      </c>
      <c r="AY15">
        <v>683.6</v>
      </c>
      <c r="AZ15">
        <v>815.7</v>
      </c>
      <c r="BA15">
        <v>883.1</v>
      </c>
      <c r="BB15">
        <v>976.1</v>
      </c>
      <c r="BC15">
        <v>803.3</v>
      </c>
      <c r="BD15">
        <v>639.5</v>
      </c>
      <c r="BE15">
        <v>833.9</v>
      </c>
      <c r="BF15">
        <v>1070.4000000000001</v>
      </c>
      <c r="BG15">
        <v>1116.0999999999999</v>
      </c>
      <c r="BH15">
        <v>1257.2</v>
      </c>
      <c r="BI15">
        <v>1249.0999999999999</v>
      </c>
      <c r="BJ15">
        <v>1308</v>
      </c>
      <c r="BK15">
        <v>1262.4000000000001</v>
      </c>
      <c r="BL15">
        <v>1222</v>
      </c>
      <c r="BM15">
        <v>1232.4000000000001</v>
      </c>
      <c r="BN15">
        <v>1353.2</v>
      </c>
      <c r="BO15">
        <v>1325.5</v>
      </c>
      <c r="BP15">
        <v>1403.2</v>
      </c>
      <c r="BQ15" t="s">
        <v>93</v>
      </c>
    </row>
    <row r="16" spans="1:69" x14ac:dyDescent="0.35">
      <c r="A16" t="s">
        <v>94</v>
      </c>
      <c r="B16" t="s">
        <v>95</v>
      </c>
      <c r="C16">
        <v>9.1999999999999993</v>
      </c>
      <c r="D16">
        <v>9.9</v>
      </c>
      <c r="E16">
        <v>10.4</v>
      </c>
      <c r="F16">
        <v>10.4</v>
      </c>
      <c r="G16">
        <v>11.6</v>
      </c>
      <c r="H16">
        <v>12.3</v>
      </c>
      <c r="I16">
        <v>12.2</v>
      </c>
      <c r="J16">
        <v>13.2</v>
      </c>
      <c r="K16">
        <v>14.4</v>
      </c>
      <c r="L16">
        <v>16.600000000000001</v>
      </c>
      <c r="M16">
        <v>18.2</v>
      </c>
      <c r="N16">
        <v>19.5</v>
      </c>
      <c r="O16">
        <v>20.2</v>
      </c>
      <c r="P16">
        <v>22.6</v>
      </c>
      <c r="Q16">
        <v>23.4</v>
      </c>
      <c r="R16">
        <v>23.9</v>
      </c>
      <c r="S16">
        <v>23.7</v>
      </c>
      <c r="T16">
        <v>25.2</v>
      </c>
      <c r="U16">
        <v>27.4</v>
      </c>
      <c r="V16">
        <v>29</v>
      </c>
      <c r="W16">
        <v>31.8</v>
      </c>
      <c r="X16">
        <v>35.9</v>
      </c>
      <c r="Y16">
        <v>39.6</v>
      </c>
      <c r="Z16">
        <v>46.6</v>
      </c>
      <c r="AA16">
        <v>50.8</v>
      </c>
      <c r="AB16">
        <v>59</v>
      </c>
      <c r="AC16">
        <v>72.3</v>
      </c>
      <c r="AD16">
        <v>76.5</v>
      </c>
      <c r="AE16">
        <v>85.5</v>
      </c>
      <c r="AF16">
        <v>94.6</v>
      </c>
      <c r="AG16">
        <v>103.5</v>
      </c>
      <c r="AH16">
        <v>106.1</v>
      </c>
      <c r="AI16">
        <v>113.3</v>
      </c>
      <c r="AJ16">
        <v>115.4</v>
      </c>
      <c r="AK16">
        <v>148</v>
      </c>
      <c r="AL16">
        <v>167.7</v>
      </c>
      <c r="AM16">
        <v>177</v>
      </c>
      <c r="AN16">
        <v>178.3</v>
      </c>
      <c r="AO16">
        <v>200.7</v>
      </c>
      <c r="AP16">
        <v>218.3</v>
      </c>
      <c r="AQ16">
        <v>249.6</v>
      </c>
      <c r="AR16">
        <v>283.2</v>
      </c>
      <c r="AS16">
        <v>312.89999999999998</v>
      </c>
      <c r="AT16">
        <v>341.4</v>
      </c>
      <c r="AU16">
        <v>331.8</v>
      </c>
      <c r="AV16">
        <v>380.8</v>
      </c>
      <c r="AW16">
        <v>357</v>
      </c>
      <c r="AX16">
        <v>376.8</v>
      </c>
      <c r="AY16">
        <v>423.9</v>
      </c>
      <c r="AZ16">
        <v>519.79999999999995</v>
      </c>
      <c r="BA16">
        <v>341.1</v>
      </c>
      <c r="BB16">
        <v>677.2</v>
      </c>
      <c r="BC16">
        <v>713.1</v>
      </c>
      <c r="BD16">
        <v>659.8</v>
      </c>
      <c r="BE16">
        <v>503.9</v>
      </c>
      <c r="BF16">
        <v>521.79999999999995</v>
      </c>
      <c r="BG16">
        <v>624.20000000000005</v>
      </c>
      <c r="BH16">
        <v>768.8</v>
      </c>
      <c r="BI16">
        <v>870.6</v>
      </c>
      <c r="BJ16">
        <v>934.4</v>
      </c>
      <c r="BK16">
        <v>1002.1</v>
      </c>
      <c r="BL16">
        <v>1003.7</v>
      </c>
      <c r="BM16">
        <v>1038.5</v>
      </c>
      <c r="BN16">
        <v>466.3</v>
      </c>
      <c r="BO16">
        <v>839.4</v>
      </c>
      <c r="BP16">
        <v>929.3</v>
      </c>
      <c r="BQ16" t="s">
        <v>95</v>
      </c>
    </row>
    <row r="17" spans="1:69" x14ac:dyDescent="0.35">
      <c r="A17" t="s">
        <v>96</v>
      </c>
      <c r="B17" t="s">
        <v>97</v>
      </c>
      <c r="C17">
        <v>16.899999999999999</v>
      </c>
      <c r="D17">
        <v>15.4</v>
      </c>
      <c r="E17">
        <v>14.8</v>
      </c>
      <c r="F17">
        <v>12.5</v>
      </c>
      <c r="G17">
        <v>18.399999999999999</v>
      </c>
      <c r="H17">
        <v>17.399999999999999</v>
      </c>
      <c r="I17">
        <v>18.2</v>
      </c>
      <c r="J17">
        <v>23.8</v>
      </c>
      <c r="K17">
        <v>26.5</v>
      </c>
      <c r="L17">
        <v>30.1</v>
      </c>
      <c r="M17">
        <v>36.6</v>
      </c>
      <c r="N17">
        <v>39.9</v>
      </c>
      <c r="O17">
        <v>37.9</v>
      </c>
      <c r="P17">
        <v>36.299999999999997</v>
      </c>
      <c r="Q17">
        <v>31.4</v>
      </c>
      <c r="R17">
        <v>24</v>
      </c>
      <c r="S17">
        <v>34.299999999999997</v>
      </c>
      <c r="T17">
        <v>43.4</v>
      </c>
      <c r="U17">
        <v>45.4</v>
      </c>
      <c r="V17">
        <v>32</v>
      </c>
      <c r="W17">
        <v>46.2</v>
      </c>
      <c r="X17">
        <v>62.4</v>
      </c>
      <c r="Y17">
        <v>78.5</v>
      </c>
      <c r="Z17">
        <v>91.2</v>
      </c>
      <c r="AA17">
        <v>82.9</v>
      </c>
      <c r="AB17">
        <v>53.6</v>
      </c>
      <c r="AC17">
        <v>75.2</v>
      </c>
      <c r="AD17">
        <v>69.400000000000006</v>
      </c>
      <c r="AE17">
        <v>92.7</v>
      </c>
      <c r="AF17">
        <v>125.3</v>
      </c>
      <c r="AG17">
        <v>131.30000000000001</v>
      </c>
      <c r="AH17">
        <v>86.9</v>
      </c>
      <c r="AI17">
        <v>91.9</v>
      </c>
      <c r="AJ17">
        <v>117.8</v>
      </c>
      <c r="AK17">
        <v>74.7</v>
      </c>
      <c r="AL17">
        <v>52.1</v>
      </c>
      <c r="AM17">
        <v>81.3</v>
      </c>
      <c r="AN17">
        <v>93.9</v>
      </c>
      <c r="AO17">
        <v>91.9</v>
      </c>
      <c r="AP17">
        <v>155.9</v>
      </c>
      <c r="AQ17">
        <v>169.2</v>
      </c>
      <c r="AR17">
        <v>192.9</v>
      </c>
      <c r="AS17">
        <v>224.5</v>
      </c>
      <c r="AT17">
        <v>142.5</v>
      </c>
      <c r="AU17">
        <v>154</v>
      </c>
      <c r="AV17">
        <v>26.7</v>
      </c>
      <c r="AW17">
        <v>62.8</v>
      </c>
      <c r="AX17">
        <v>217.5</v>
      </c>
      <c r="AY17">
        <v>259.7</v>
      </c>
      <c r="AZ17">
        <v>295.8</v>
      </c>
      <c r="BA17">
        <v>542</v>
      </c>
      <c r="BB17">
        <v>299</v>
      </c>
      <c r="BC17">
        <v>90.2</v>
      </c>
      <c r="BD17">
        <v>-20.3</v>
      </c>
      <c r="BE17">
        <v>329.9</v>
      </c>
      <c r="BF17">
        <v>548.6</v>
      </c>
      <c r="BG17">
        <v>492</v>
      </c>
      <c r="BH17">
        <v>488.4</v>
      </c>
      <c r="BI17">
        <v>378.5</v>
      </c>
      <c r="BJ17">
        <v>373.6</v>
      </c>
      <c r="BK17">
        <v>260.3</v>
      </c>
      <c r="BL17">
        <v>218.3</v>
      </c>
      <c r="BM17">
        <v>194</v>
      </c>
      <c r="BN17">
        <v>886.9</v>
      </c>
      <c r="BO17">
        <v>486.1</v>
      </c>
      <c r="BP17">
        <v>474</v>
      </c>
      <c r="BQ17" t="s">
        <v>97</v>
      </c>
    </row>
    <row r="18" spans="1:69" x14ac:dyDescent="0.35">
      <c r="A18" t="s">
        <v>98</v>
      </c>
      <c r="B18" s="2" t="s">
        <v>99</v>
      </c>
      <c r="C18">
        <v>11.7</v>
      </c>
      <c r="D18">
        <v>12.8</v>
      </c>
      <c r="E18">
        <v>13.7</v>
      </c>
      <c r="F18">
        <v>14.6</v>
      </c>
      <c r="G18">
        <v>15.8</v>
      </c>
      <c r="H18">
        <v>17.399999999999999</v>
      </c>
      <c r="I18">
        <v>18.3</v>
      </c>
      <c r="J18">
        <v>19.100000000000001</v>
      </c>
      <c r="K18">
        <v>19.5</v>
      </c>
      <c r="L18">
        <v>21.5</v>
      </c>
      <c r="M18">
        <v>23</v>
      </c>
      <c r="N18">
        <v>25</v>
      </c>
      <c r="O18">
        <v>28</v>
      </c>
      <c r="P18">
        <v>31.2</v>
      </c>
      <c r="Q18">
        <v>36</v>
      </c>
      <c r="R18">
        <v>39.200000000000003</v>
      </c>
      <c r="S18">
        <v>42.8</v>
      </c>
      <c r="T18">
        <v>47</v>
      </c>
      <c r="U18">
        <v>51.4</v>
      </c>
      <c r="V18">
        <v>59.5</v>
      </c>
      <c r="W18">
        <v>67.3</v>
      </c>
      <c r="X18">
        <v>72.599999999999994</v>
      </c>
      <c r="Y18">
        <v>85.1</v>
      </c>
      <c r="Z18">
        <v>103</v>
      </c>
      <c r="AA18">
        <v>114</v>
      </c>
      <c r="AB18">
        <v>127.9</v>
      </c>
      <c r="AC18">
        <v>146.1</v>
      </c>
      <c r="AD18">
        <v>163.69999999999999</v>
      </c>
      <c r="AE18">
        <v>186.6</v>
      </c>
      <c r="AF18">
        <v>208.8</v>
      </c>
      <c r="AG18">
        <v>232.3</v>
      </c>
      <c r="AH18">
        <v>241.9</v>
      </c>
      <c r="AI18">
        <v>253.2</v>
      </c>
      <c r="AJ18">
        <v>268.60000000000002</v>
      </c>
      <c r="AK18">
        <v>299.89999999999998</v>
      </c>
      <c r="AL18">
        <v>306.60000000000002</v>
      </c>
      <c r="AM18">
        <v>323.5</v>
      </c>
      <c r="AN18">
        <v>365.9</v>
      </c>
      <c r="AO18">
        <v>383.9</v>
      </c>
      <c r="AP18">
        <v>393.5</v>
      </c>
      <c r="AQ18">
        <v>432.7</v>
      </c>
      <c r="AR18">
        <v>473.8</v>
      </c>
      <c r="AS18">
        <v>533.79999999999995</v>
      </c>
      <c r="AT18">
        <v>600.1</v>
      </c>
      <c r="AU18">
        <v>632.29999999999995</v>
      </c>
      <c r="AV18">
        <v>702</v>
      </c>
      <c r="AW18">
        <v>736</v>
      </c>
      <c r="AX18">
        <v>754.4</v>
      </c>
      <c r="AY18">
        <v>791.6</v>
      </c>
      <c r="AZ18">
        <v>825.5</v>
      </c>
      <c r="BA18">
        <v>913.6</v>
      </c>
      <c r="BB18">
        <v>1006.5</v>
      </c>
      <c r="BC18">
        <v>961</v>
      </c>
      <c r="BD18">
        <v>807.6</v>
      </c>
      <c r="BE18">
        <v>939.4</v>
      </c>
      <c r="BF18">
        <v>988.9</v>
      </c>
      <c r="BG18">
        <v>1012.2</v>
      </c>
      <c r="BH18">
        <v>1123.5999999999999</v>
      </c>
      <c r="BI18">
        <v>1104</v>
      </c>
      <c r="BJ18">
        <v>1269.5</v>
      </c>
      <c r="BK18">
        <v>1356.4</v>
      </c>
      <c r="BL18">
        <v>1424.5</v>
      </c>
      <c r="BM18">
        <v>1423.2</v>
      </c>
      <c r="BN18">
        <v>1513.2</v>
      </c>
      <c r="BO18">
        <v>1593.4</v>
      </c>
      <c r="BP18">
        <v>1590.1</v>
      </c>
      <c r="BQ18" s="2" t="s">
        <v>99</v>
      </c>
    </row>
    <row r="19" spans="1:69" x14ac:dyDescent="0.35">
      <c r="A19" t="s">
        <v>100</v>
      </c>
      <c r="B19" s="2" t="s">
        <v>101</v>
      </c>
      <c r="C19">
        <v>221.4</v>
      </c>
      <c r="D19">
        <v>237.2</v>
      </c>
      <c r="E19">
        <v>247.9</v>
      </c>
      <c r="F19">
        <v>242.2</v>
      </c>
      <c r="G19">
        <v>271.7</v>
      </c>
      <c r="H19">
        <v>282.5</v>
      </c>
      <c r="I19">
        <v>290.39999999999998</v>
      </c>
      <c r="J19">
        <v>316.8</v>
      </c>
      <c r="K19">
        <v>337.8</v>
      </c>
      <c r="L19">
        <v>364.5</v>
      </c>
      <c r="M19">
        <v>400.7</v>
      </c>
      <c r="N19">
        <v>440.1</v>
      </c>
      <c r="O19">
        <v>463.2</v>
      </c>
      <c r="P19">
        <v>510.9</v>
      </c>
      <c r="Q19">
        <v>554.6</v>
      </c>
      <c r="R19">
        <v>572.9</v>
      </c>
      <c r="S19">
        <v>618.1</v>
      </c>
      <c r="T19">
        <v>685.9</v>
      </c>
      <c r="U19">
        <v>768.8</v>
      </c>
      <c r="V19">
        <v>830</v>
      </c>
      <c r="W19">
        <v>898.3</v>
      </c>
      <c r="X19">
        <v>1014.7</v>
      </c>
      <c r="Y19">
        <v>1147.4000000000001</v>
      </c>
      <c r="Z19">
        <v>1303.9000000000001</v>
      </c>
      <c r="AA19">
        <v>1450.3</v>
      </c>
      <c r="AB19">
        <v>1574.4</v>
      </c>
      <c r="AC19">
        <v>1788.7</v>
      </c>
      <c r="AD19">
        <v>1854.7</v>
      </c>
      <c r="AE19">
        <v>1985.8</v>
      </c>
      <c r="AF19">
        <v>2225.9</v>
      </c>
      <c r="AG19">
        <v>2369</v>
      </c>
      <c r="AH19">
        <v>2464.6999999999998</v>
      </c>
      <c r="AI19">
        <v>2641.7</v>
      </c>
      <c r="AJ19">
        <v>2873.7</v>
      </c>
      <c r="AK19">
        <v>3020</v>
      </c>
      <c r="AL19">
        <v>3160.5</v>
      </c>
      <c r="AM19">
        <v>3231</v>
      </c>
      <c r="AN19">
        <v>3376.1</v>
      </c>
      <c r="AO19">
        <v>3534.4</v>
      </c>
      <c r="AP19">
        <v>3815.9</v>
      </c>
      <c r="AQ19">
        <v>4040.6</v>
      </c>
      <c r="AR19">
        <v>4295.3</v>
      </c>
      <c r="AS19">
        <v>4608</v>
      </c>
      <c r="AT19">
        <v>4873.3</v>
      </c>
      <c r="AU19">
        <v>5169.8</v>
      </c>
      <c r="AV19">
        <v>5512.6</v>
      </c>
      <c r="AW19">
        <v>5466</v>
      </c>
      <c r="AX19">
        <v>5539.2</v>
      </c>
      <c r="AY19">
        <v>5723.9</v>
      </c>
      <c r="AZ19">
        <v>6122.8</v>
      </c>
      <c r="BA19">
        <v>6559.8</v>
      </c>
      <c r="BB19">
        <v>7002.2</v>
      </c>
      <c r="BC19">
        <v>7219.7</v>
      </c>
      <c r="BD19">
        <v>7286.7</v>
      </c>
      <c r="BE19">
        <v>6864.6</v>
      </c>
      <c r="BF19">
        <v>7243.2</v>
      </c>
      <c r="BG19">
        <v>7615.3</v>
      </c>
      <c r="BH19">
        <v>8059.1</v>
      </c>
      <c r="BI19">
        <v>8374.1</v>
      </c>
      <c r="BJ19">
        <v>8786.9</v>
      </c>
      <c r="BK19">
        <v>9139</v>
      </c>
      <c r="BL19">
        <v>9238</v>
      </c>
      <c r="BM19">
        <v>9607.2999999999993</v>
      </c>
      <c r="BN19">
        <v>10063.1</v>
      </c>
      <c r="BO19">
        <v>10415.700000000001</v>
      </c>
      <c r="BP19">
        <v>10044</v>
      </c>
      <c r="BQ19" s="2" t="s">
        <v>101</v>
      </c>
    </row>
    <row r="20" spans="1:69" x14ac:dyDescent="0.35">
      <c r="A20" s="3" t="s">
        <v>102</v>
      </c>
      <c r="B20" s="4" t="s">
        <v>103</v>
      </c>
      <c r="C20" s="5">
        <v>3.9665997001681239</v>
      </c>
      <c r="D20" s="5">
        <v>3.9318467901456575</v>
      </c>
      <c r="E20" s="5">
        <v>3.8574487525154293</v>
      </c>
      <c r="F20" s="5">
        <v>4.0991410247505264</v>
      </c>
      <c r="G20" s="5">
        <v>4.195340959928421</v>
      </c>
      <c r="H20" s="5">
        <v>4.1634786430320405</v>
      </c>
      <c r="I20" s="5">
        <v>4.121718105238088</v>
      </c>
      <c r="J20" s="5">
        <v>4.0670147954743259</v>
      </c>
      <c r="K20" s="5">
        <v>4.034478055699517</v>
      </c>
      <c r="L20" s="5">
        <v>4.0148675075362297</v>
      </c>
      <c r="M20" s="5">
        <v>3.9828002600860763</v>
      </c>
      <c r="N20" s="5">
        <v>3.9151371710514749</v>
      </c>
      <c r="O20" s="5">
        <v>3.9353405165747279</v>
      </c>
      <c r="P20" s="5">
        <v>3.9247020035505962</v>
      </c>
      <c r="Q20" s="5">
        <v>3.9560099132589839</v>
      </c>
      <c r="R20" s="5">
        <v>3.9286573051342337</v>
      </c>
      <c r="S20" s="5">
        <v>3.978173418660834</v>
      </c>
      <c r="T20" s="5">
        <v>4.0677514172271128</v>
      </c>
      <c r="U20" s="5">
        <v>4.1398916788892581</v>
      </c>
      <c r="V20" s="5">
        <v>4.4957985620416121</v>
      </c>
      <c r="W20" s="5">
        <v>4.3221632563737824</v>
      </c>
      <c r="X20" s="5">
        <v>4.3299505798136879</v>
      </c>
      <c r="Y20" s="5">
        <v>4.3948608090575254</v>
      </c>
      <c r="Z20" s="5">
        <v>4.4030966349498506</v>
      </c>
      <c r="AA20" s="5">
        <v>4.4996318499600259</v>
      </c>
      <c r="AB20" s="5">
        <v>4.5910316743224335</v>
      </c>
      <c r="AC20" s="5">
        <v>4.4588694663489479</v>
      </c>
      <c r="AD20" s="5">
        <v>4.3804380640362357</v>
      </c>
      <c r="AE20" s="5">
        <v>4.3779586880686701</v>
      </c>
      <c r="AF20" s="5">
        <v>4.3071932881390929</v>
      </c>
      <c r="AG20" s="5">
        <v>4.1869697247604201</v>
      </c>
      <c r="AH20" s="5">
        <v>4.0523713565051045</v>
      </c>
      <c r="AI20" s="5">
        <v>4.1666725594312091</v>
      </c>
      <c r="AJ20" s="5">
        <v>4.1436392174023711</v>
      </c>
      <c r="AK20" s="5">
        <v>4.0934481128248459</v>
      </c>
      <c r="AL20" s="5">
        <v>4.089569417354066</v>
      </c>
      <c r="AM20" s="5">
        <v>4.049223207305511</v>
      </c>
      <c r="AN20" s="5">
        <v>4.0805970308997539</v>
      </c>
      <c r="AO20" s="5">
        <v>4.1162076443252573</v>
      </c>
      <c r="AP20" s="5">
        <v>4.1044692498477353</v>
      </c>
      <c r="AQ20" s="5">
        <v>4.2094458463035807</v>
      </c>
      <c r="AR20" s="5">
        <v>4.1555242234257106</v>
      </c>
      <c r="AS20" s="5">
        <v>4.1558475524157448</v>
      </c>
      <c r="AT20" s="5">
        <v>4.0942866156873938</v>
      </c>
      <c r="AU20" s="5">
        <v>4.0577089871011101</v>
      </c>
      <c r="AV20" s="5">
        <v>4.0271639668867723</v>
      </c>
      <c r="AW20" s="5">
        <v>3.9569727332457294</v>
      </c>
      <c r="AX20" s="5">
        <v>3.9091066952833859</v>
      </c>
      <c r="AY20" s="5">
        <v>3.8217042540458914</v>
      </c>
      <c r="AZ20" s="5">
        <v>3.8419368885442031</v>
      </c>
      <c r="BA20" s="5">
        <v>3.9695451806618403</v>
      </c>
      <c r="BB20" s="5">
        <v>3.917830039253495</v>
      </c>
      <c r="BC20" s="5">
        <v>3.9595727548940021</v>
      </c>
      <c r="BD20" s="5">
        <v>4.0919854744456492</v>
      </c>
      <c r="BE20" s="5">
        <v>3.5988175011008376</v>
      </c>
      <c r="BF20" s="5">
        <v>3.7741307248007168</v>
      </c>
      <c r="BG20" s="5">
        <v>3.9716279663020417</v>
      </c>
      <c r="BH20" s="5">
        <v>4.0119559586843234</v>
      </c>
      <c r="BI20" s="5">
        <v>3.9231158855582722</v>
      </c>
      <c r="BJ20" s="5">
        <v>3.9090269490665008</v>
      </c>
      <c r="BK20" s="5">
        <v>3.6815994330463457</v>
      </c>
      <c r="BL20" s="5">
        <v>3.6526981664402705</v>
      </c>
      <c r="BM20" s="5">
        <v>3.6985460318775001</v>
      </c>
      <c r="BN20" s="5">
        <v>3.8</v>
      </c>
      <c r="BO20" s="5">
        <v>3.82</v>
      </c>
      <c r="BP20" s="5">
        <v>3.82</v>
      </c>
      <c r="BQ20" s="4">
        <f>AVERAGE(AW20:BC20)</f>
        <v>3.9109526494183635</v>
      </c>
    </row>
    <row r="21" spans="1:69" x14ac:dyDescent="0.35">
      <c r="A21" s="3"/>
      <c r="B21" s="4" t="s">
        <v>104</v>
      </c>
      <c r="C21" s="5"/>
      <c r="D21" s="6">
        <f>(D20-C20)/C20</f>
        <v>-8.7613857332247032E-3</v>
      </c>
      <c r="E21" s="6">
        <f t="shared" ref="E21:BP21" si="0">(E20-D20)/D20</f>
        <v>-1.8921906574969092E-2</v>
      </c>
      <c r="F21" s="6">
        <f t="shared" si="0"/>
        <v>6.2655990459365263E-2</v>
      </c>
      <c r="G21" s="6">
        <f t="shared" si="0"/>
        <v>2.3468315580518317E-2</v>
      </c>
      <c r="H21" s="6">
        <f t="shared" si="0"/>
        <v>-7.5946906820474839E-3</v>
      </c>
      <c r="I21" s="6">
        <f t="shared" si="0"/>
        <v>-1.0030203436696512E-2</v>
      </c>
      <c r="J21" s="6">
        <f t="shared" si="0"/>
        <v>-1.3271967749138983E-2</v>
      </c>
      <c r="K21" s="6">
        <f t="shared" si="0"/>
        <v>-8.0001527929072086E-3</v>
      </c>
      <c r="L21" s="6">
        <f t="shared" si="0"/>
        <v>-4.8607398262046474E-3</v>
      </c>
      <c r="M21" s="6">
        <f t="shared" si="0"/>
        <v>-7.9871247033583351E-3</v>
      </c>
      <c r="N21" s="6">
        <f t="shared" si="0"/>
        <v>-1.6988823093312535E-2</v>
      </c>
      <c r="O21" s="6">
        <f t="shared" si="0"/>
        <v>5.1603161372318273E-3</v>
      </c>
      <c r="P21" s="6">
        <f t="shared" si="0"/>
        <v>-2.703327190957137E-3</v>
      </c>
      <c r="Q21" s="6">
        <f t="shared" si="0"/>
        <v>7.97714315126705E-3</v>
      </c>
      <c r="R21" s="6">
        <f t="shared" si="0"/>
        <v>-6.9141909966087311E-3</v>
      </c>
      <c r="S21" s="6">
        <f t="shared" si="0"/>
        <v>1.2603826111758143E-2</v>
      </c>
      <c r="T21" s="6">
        <f t="shared" si="0"/>
        <v>2.2517368937735573E-2</v>
      </c>
      <c r="U21" s="6">
        <f t="shared" si="0"/>
        <v>1.7734678023005063E-2</v>
      </c>
      <c r="V21" s="6">
        <f t="shared" si="0"/>
        <v>8.5970095538307548E-2</v>
      </c>
      <c r="W21" s="6">
        <f t="shared" si="0"/>
        <v>-3.8621682727034638E-2</v>
      </c>
      <c r="X21" s="6">
        <f t="shared" si="0"/>
        <v>1.8017189490521324E-3</v>
      </c>
      <c r="Y21" s="6">
        <f t="shared" si="0"/>
        <v>1.4990986166551234E-2</v>
      </c>
      <c r="Z21" s="6">
        <f t="shared" si="0"/>
        <v>1.8739674019599621E-3</v>
      </c>
      <c r="AA21" s="6">
        <f t="shared" si="0"/>
        <v>2.1924391630181596E-2</v>
      </c>
      <c r="AB21" s="6">
        <f t="shared" si="0"/>
        <v>2.0312733888044564E-2</v>
      </c>
      <c r="AC21" s="6">
        <f t="shared" si="0"/>
        <v>-2.8787039024946563E-2</v>
      </c>
      <c r="AD21" s="6">
        <f t="shared" si="0"/>
        <v>-1.758997497115207E-2</v>
      </c>
      <c r="AE21" s="6">
        <f t="shared" si="0"/>
        <v>-5.6601096313209614E-4</v>
      </c>
      <c r="AF21" s="6">
        <f t="shared" si="0"/>
        <v>-1.616401729016663E-2</v>
      </c>
      <c r="AG21" s="6">
        <f t="shared" si="0"/>
        <v>-2.791227496331258E-2</v>
      </c>
      <c r="AH21" s="6">
        <f t="shared" si="0"/>
        <v>-3.2146964774868857E-2</v>
      </c>
      <c r="AI21" s="6">
        <f t="shared" si="0"/>
        <v>2.820600405799966E-2</v>
      </c>
      <c r="AJ21" s="6">
        <f t="shared" si="0"/>
        <v>-5.5279942688806517E-3</v>
      </c>
      <c r="AK21" s="6">
        <f t="shared" si="0"/>
        <v>-1.2112807593560175E-2</v>
      </c>
      <c r="AL21" s="6">
        <f t="shared" si="0"/>
        <v>-9.4753747058082412E-4</v>
      </c>
      <c r="AM21" s="6">
        <f t="shared" si="0"/>
        <v>-9.8656376579270323E-3</v>
      </c>
      <c r="AN21" s="6">
        <f t="shared" si="0"/>
        <v>7.7481092021894479E-3</v>
      </c>
      <c r="AO21" s="6">
        <f t="shared" si="0"/>
        <v>8.7268145214651188E-3</v>
      </c>
      <c r="AP21" s="6">
        <f t="shared" si="0"/>
        <v>-2.8517498366985822E-3</v>
      </c>
      <c r="AQ21" s="6">
        <f t="shared" si="0"/>
        <v>2.5576168334003158E-2</v>
      </c>
      <c r="AR21" s="6">
        <f t="shared" si="0"/>
        <v>-1.2809672542817003E-2</v>
      </c>
      <c r="AS21" s="6">
        <f t="shared" si="0"/>
        <v>7.780702810285462E-5</v>
      </c>
      <c r="AT21" s="6">
        <f t="shared" si="0"/>
        <v>-1.4813088293521813E-2</v>
      </c>
      <c r="AU21" s="6">
        <f t="shared" si="0"/>
        <v>-8.9338221818998659E-3</v>
      </c>
      <c r="AV21" s="6">
        <f t="shared" si="0"/>
        <v>-7.5276517639476254E-3</v>
      </c>
      <c r="AW21" s="6">
        <f t="shared" si="0"/>
        <v>-1.7429445192246464E-2</v>
      </c>
      <c r="AX21" s="6">
        <f t="shared" si="0"/>
        <v>-1.2096630729896656E-2</v>
      </c>
      <c r="AY21" s="6">
        <f t="shared" si="0"/>
        <v>-2.2358673745833481E-2</v>
      </c>
      <c r="AZ21" s="6">
        <f t="shared" si="0"/>
        <v>5.2941392513280389E-3</v>
      </c>
      <c r="BA21" s="6">
        <f t="shared" si="0"/>
        <v>3.3214572706318141E-2</v>
      </c>
      <c r="BB21" s="6">
        <f t="shared" si="0"/>
        <v>-1.3027976519900139E-2</v>
      </c>
      <c r="BC21" s="6">
        <f t="shared" si="0"/>
        <v>1.0654549896825207E-2</v>
      </c>
      <c r="BD21" s="6">
        <f t="shared" si="0"/>
        <v>3.3441163415417988E-2</v>
      </c>
      <c r="BE21" s="6">
        <f t="shared" si="0"/>
        <v>-0.12052046040354583</v>
      </c>
      <c r="BF21" s="6">
        <f t="shared" si="0"/>
        <v>4.8714118914408078E-2</v>
      </c>
      <c r="BG21" s="6">
        <f t="shared" si="0"/>
        <v>5.2329199993927954E-2</v>
      </c>
      <c r="BH21" s="6">
        <f t="shared" si="0"/>
        <v>1.0154020649580335E-2</v>
      </c>
      <c r="BI21" s="6">
        <f t="shared" si="0"/>
        <v>-2.2143830600569545E-2</v>
      </c>
      <c r="BJ21" s="6">
        <f t="shared" si="0"/>
        <v>-3.5912618700954945E-3</v>
      </c>
      <c r="BK21" s="6">
        <f t="shared" si="0"/>
        <v>-5.8180083939934506E-2</v>
      </c>
      <c r="BL21" s="6">
        <f t="shared" si="0"/>
        <v>-7.8501931379755998E-3</v>
      </c>
      <c r="BM21" s="6">
        <f t="shared" si="0"/>
        <v>1.2551780450534891E-2</v>
      </c>
      <c r="BN21" s="6">
        <f t="shared" si="0"/>
        <v>2.7430770699641248E-2</v>
      </c>
      <c r="BO21" s="6">
        <f t="shared" si="0"/>
        <v>5.2631578947368472E-3</v>
      </c>
      <c r="BP21" s="6">
        <f t="shared" si="0"/>
        <v>0</v>
      </c>
      <c r="BQ21" s="4">
        <f>AVERAGE(BF20:BJ20)</f>
        <v>3.9179714968823709</v>
      </c>
    </row>
    <row r="22" spans="1:69" x14ac:dyDescent="0.35">
      <c r="A22" s="7"/>
      <c r="B22" s="8" t="s">
        <v>105</v>
      </c>
      <c r="C22" s="3">
        <f>(C20*C19)/2+C19/2</f>
        <v>549.8025868086113</v>
      </c>
      <c r="D22" s="3">
        <f t="shared" ref="D22:BP22" si="1">(D20*D19)/2+D19/2</f>
        <v>584.91702931127497</v>
      </c>
      <c r="E22" s="3">
        <f t="shared" si="1"/>
        <v>602.0807728742875</v>
      </c>
      <c r="F22" s="3">
        <f t="shared" si="1"/>
        <v>617.50597809728868</v>
      </c>
      <c r="G22" s="3">
        <f t="shared" si="1"/>
        <v>705.78706940627603</v>
      </c>
      <c r="H22" s="3">
        <f t="shared" si="1"/>
        <v>729.34135832827576</v>
      </c>
      <c r="I22" s="3">
        <f t="shared" si="1"/>
        <v>743.67346888057023</v>
      </c>
      <c r="J22" s="3">
        <f t="shared" si="1"/>
        <v>802.61514360313322</v>
      </c>
      <c r="K22" s="3">
        <f t="shared" si="1"/>
        <v>850.32334360764844</v>
      </c>
      <c r="L22" s="3">
        <f t="shared" si="1"/>
        <v>913.95960324847783</v>
      </c>
      <c r="M22" s="3">
        <f t="shared" si="1"/>
        <v>998.30403210824545</v>
      </c>
      <c r="N22" s="3">
        <f t="shared" si="1"/>
        <v>1081.575934489877</v>
      </c>
      <c r="O22" s="3">
        <f t="shared" si="1"/>
        <v>1143.0248636387068</v>
      </c>
      <c r="P22" s="3">
        <f t="shared" si="1"/>
        <v>1258.0151268069997</v>
      </c>
      <c r="Q22" s="3">
        <f t="shared" si="1"/>
        <v>1374.3015489467161</v>
      </c>
      <c r="R22" s="3">
        <f t="shared" si="1"/>
        <v>1411.8138850557013</v>
      </c>
      <c r="S22" s="3">
        <f t="shared" si="1"/>
        <v>1538.5044950371307</v>
      </c>
      <c r="T22" s="3">
        <f t="shared" si="1"/>
        <v>1737.9853485380384</v>
      </c>
      <c r="U22" s="3">
        <f t="shared" si="1"/>
        <v>1975.7743613650309</v>
      </c>
      <c r="V22" s="3">
        <f t="shared" si="1"/>
        <v>2280.7564032472692</v>
      </c>
      <c r="W22" s="3">
        <f t="shared" si="1"/>
        <v>2390.4496266002843</v>
      </c>
      <c r="X22" s="3">
        <f t="shared" si="1"/>
        <v>2704.1504266684747</v>
      </c>
      <c r="Y22" s="3">
        <f t="shared" si="1"/>
        <v>3095.0316461563025</v>
      </c>
      <c r="Z22" s="3">
        <f t="shared" si="1"/>
        <v>3522.548851155555</v>
      </c>
      <c r="AA22" s="3">
        <f t="shared" si="1"/>
        <v>3988.0580359985129</v>
      </c>
      <c r="AB22" s="3">
        <f t="shared" si="1"/>
        <v>4401.2601340266201</v>
      </c>
      <c r="AC22" s="3">
        <f t="shared" si="1"/>
        <v>4882.1399072291815</v>
      </c>
      <c r="AD22" s="3">
        <f t="shared" si="1"/>
        <v>4989.5492386840033</v>
      </c>
      <c r="AE22" s="3">
        <f t="shared" si="1"/>
        <v>5339.775181383382</v>
      </c>
      <c r="AF22" s="3">
        <f t="shared" si="1"/>
        <v>5906.6407700344034</v>
      </c>
      <c r="AG22" s="3">
        <f t="shared" si="1"/>
        <v>6143.9656389787178</v>
      </c>
      <c r="AH22" s="3">
        <f t="shared" si="1"/>
        <v>6226.2898411890656</v>
      </c>
      <c r="AI22" s="3">
        <f t="shared" si="1"/>
        <v>6824.3994501247125</v>
      </c>
      <c r="AJ22" s="3">
        <f t="shared" si="1"/>
        <v>7390.6380095245968</v>
      </c>
      <c r="AK22" s="3">
        <f t="shared" si="1"/>
        <v>7691.1066503655175</v>
      </c>
      <c r="AL22" s="3">
        <f t="shared" si="1"/>
        <v>8042.7920717737625</v>
      </c>
      <c r="AM22" s="3">
        <f t="shared" si="1"/>
        <v>8157.0200914020534</v>
      </c>
      <c r="AN22" s="3">
        <f t="shared" si="1"/>
        <v>8576.30181801033</v>
      </c>
      <c r="AO22" s="3">
        <f t="shared" si="1"/>
        <v>9041.3621490515943</v>
      </c>
      <c r="AP22" s="3">
        <f t="shared" si="1"/>
        <v>9739.0721052469871</v>
      </c>
      <c r="AQ22" s="3">
        <f t="shared" si="1"/>
        <v>10524.643443287123</v>
      </c>
      <c r="AR22" s="3">
        <f t="shared" si="1"/>
        <v>11072.261598440227</v>
      </c>
      <c r="AS22" s="3">
        <f t="shared" si="1"/>
        <v>11879.072760765876</v>
      </c>
      <c r="AT22" s="3">
        <f t="shared" si="1"/>
        <v>12412.993482114689</v>
      </c>
      <c r="AU22" s="3">
        <f t="shared" si="1"/>
        <v>13073.67196075766</v>
      </c>
      <c r="AV22" s="3">
        <f t="shared" si="1"/>
        <v>13856.372041930012</v>
      </c>
      <c r="AW22" s="3">
        <f t="shared" si="1"/>
        <v>13547.406479960579</v>
      </c>
      <c r="AX22" s="3">
        <f t="shared" si="1"/>
        <v>13596.261903256865</v>
      </c>
      <c r="AY22" s="3">
        <f t="shared" si="1"/>
        <v>13799.47648986664</v>
      </c>
      <c r="AZ22" s="3">
        <f t="shared" si="1"/>
        <v>14823.105590589223</v>
      </c>
      <c r="BA22" s="3">
        <f t="shared" si="1"/>
        <v>16299.61123805277</v>
      </c>
      <c r="BB22" s="3">
        <f t="shared" si="1"/>
        <v>17217.814750430411</v>
      </c>
      <c r="BC22" s="3">
        <f t="shared" si="1"/>
        <v>17903.313709254111</v>
      </c>
      <c r="BD22" s="3">
        <f t="shared" si="1"/>
        <v>18551.885278321555</v>
      </c>
      <c r="BE22" s="3">
        <f t="shared" si="1"/>
        <v>15784.521309028405</v>
      </c>
      <c r="BF22" s="3">
        <f t="shared" si="1"/>
        <v>17289.991832938274</v>
      </c>
      <c r="BG22" s="3">
        <f t="shared" si="1"/>
        <v>18930.21922588997</v>
      </c>
      <c r="BH22" s="3">
        <f t="shared" si="1"/>
        <v>20195.927133316418</v>
      </c>
      <c r="BI22" s="3">
        <f t="shared" si="1"/>
        <v>20613.332368626765</v>
      </c>
      <c r="BJ22" s="3">
        <f t="shared" si="1"/>
        <v>21567.564449376219</v>
      </c>
      <c r="BK22" s="3">
        <f t="shared" si="1"/>
        <v>21392.568609305275</v>
      </c>
      <c r="BL22" s="3">
        <f t="shared" si="1"/>
        <v>21490.81283078761</v>
      </c>
      <c r="BM22" s="3">
        <f t="shared" si="1"/>
        <v>22570.170646028353</v>
      </c>
      <c r="BN22" s="3">
        <f t="shared" si="1"/>
        <v>24151.439999999999</v>
      </c>
      <c r="BO22" s="3">
        <f t="shared" si="1"/>
        <v>25101.837</v>
      </c>
      <c r="BP22" s="3">
        <f t="shared" si="1"/>
        <v>24206.04</v>
      </c>
      <c r="BQ22" s="4">
        <f>AVERAGE(BK20:BO20)</f>
        <v>3.7305687262728235</v>
      </c>
    </row>
    <row r="23" spans="1:69" x14ac:dyDescent="0.35">
      <c r="A23" s="7"/>
      <c r="B23" s="8" t="s">
        <v>106</v>
      </c>
      <c r="C23" s="3">
        <f t="shared" ref="C23:BN23" si="2">(C22-C50)/C20</f>
        <v>127.16246279835907</v>
      </c>
      <c r="D23" s="3">
        <f t="shared" si="2"/>
        <v>137.49697233020811</v>
      </c>
      <c r="E23" s="3">
        <f t="shared" si="2"/>
        <v>144.75390567669092</v>
      </c>
      <c r="F23" s="3">
        <f t="shared" si="2"/>
        <v>141.07979564632919</v>
      </c>
      <c r="G23" s="3">
        <f t="shared" si="2"/>
        <v>156.36084782426556</v>
      </c>
      <c r="H23" s="3">
        <f t="shared" si="2"/>
        <v>163.67115500129435</v>
      </c>
      <c r="I23" s="3">
        <f t="shared" si="2"/>
        <v>168.36994941469518</v>
      </c>
      <c r="J23" s="3">
        <f t="shared" si="2"/>
        <v>183.11099935801414</v>
      </c>
      <c r="K23" s="3">
        <f t="shared" si="2"/>
        <v>194.72738053384535</v>
      </c>
      <c r="L23" s="3">
        <f t="shared" si="2"/>
        <v>209.785155218071</v>
      </c>
      <c r="M23" s="3">
        <f t="shared" si="2"/>
        <v>229.68865430587138</v>
      </c>
      <c r="N23" s="3">
        <f t="shared" si="2"/>
        <v>253.03734995926456</v>
      </c>
      <c r="O23" s="3">
        <f t="shared" si="2"/>
        <v>267.73410311028658</v>
      </c>
      <c r="P23" s="3">
        <f t="shared" si="2"/>
        <v>295.97536978759422</v>
      </c>
      <c r="Q23" s="3">
        <f t="shared" si="2"/>
        <v>323.40706342991382</v>
      </c>
      <c r="R23" s="3">
        <f t="shared" si="2"/>
        <v>337.75251491689056</v>
      </c>
      <c r="S23" s="3">
        <f t="shared" si="2"/>
        <v>362.17739736498123</v>
      </c>
      <c r="T23" s="3">
        <f t="shared" si="2"/>
        <v>399.67667189611518</v>
      </c>
      <c r="U23" s="3">
        <f t="shared" si="2"/>
        <v>446.93786815732909</v>
      </c>
      <c r="V23" s="3">
        <f t="shared" si="2"/>
        <v>480.32766002456884</v>
      </c>
      <c r="W23" s="3">
        <f t="shared" si="2"/>
        <v>520.37590743096553</v>
      </c>
      <c r="X23" s="3">
        <f t="shared" si="2"/>
        <v>585.33010480168787</v>
      </c>
      <c r="Y23" s="3">
        <f t="shared" si="2"/>
        <v>659.43650369618979</v>
      </c>
      <c r="Z23" s="3">
        <f t="shared" si="2"/>
        <v>749.68803204410062</v>
      </c>
      <c r="AA23" s="3">
        <f t="shared" si="2"/>
        <v>835.92572935315332</v>
      </c>
      <c r="AB23" s="3">
        <f t="shared" si="2"/>
        <v>910.0264233405062</v>
      </c>
      <c r="AC23" s="3">
        <f t="shared" si="2"/>
        <v>1033.6790394994894</v>
      </c>
      <c r="AD23" s="3">
        <f t="shared" si="2"/>
        <v>1078.6476534107931</v>
      </c>
      <c r="AE23" s="3">
        <f t="shared" si="2"/>
        <v>1150.4620167179567</v>
      </c>
      <c r="AF23" s="3">
        <f t="shared" si="2"/>
        <v>1284.5814895910767</v>
      </c>
      <c r="AG23" s="3">
        <f t="shared" si="2"/>
        <v>1375.8555751936672</v>
      </c>
      <c r="AH23" s="3">
        <f t="shared" si="2"/>
        <v>1446.6072641093797</v>
      </c>
      <c r="AI23" s="3">
        <f t="shared" si="2"/>
        <v>1540.7256890378408</v>
      </c>
      <c r="AJ23" s="3">
        <f t="shared" si="2"/>
        <v>1673.4656773211159</v>
      </c>
      <c r="AK23" s="3">
        <f t="shared" si="2"/>
        <v>1767.2647731140453</v>
      </c>
      <c r="AL23" s="3">
        <f t="shared" si="2"/>
        <v>1854.9610723277237</v>
      </c>
      <c r="AM23" s="3">
        <f t="shared" si="2"/>
        <v>1903.1848077671577</v>
      </c>
      <c r="AN23" s="3">
        <f t="shared" si="2"/>
        <v>1991.7923177575333</v>
      </c>
      <c r="AO23" s="3">
        <f t="shared" si="2"/>
        <v>2077.9229057706239</v>
      </c>
      <c r="AP23" s="3">
        <f t="shared" si="2"/>
        <v>2230.4886571111751</v>
      </c>
      <c r="AQ23" s="3">
        <f t="shared" si="2"/>
        <v>2349.0131015630145</v>
      </c>
      <c r="AR23" s="3">
        <f t="shared" si="2"/>
        <v>2495.6085058965182</v>
      </c>
      <c r="AS23" s="3">
        <f t="shared" si="2"/>
        <v>2675.0434467461764</v>
      </c>
      <c r="AT23" s="3">
        <f t="shared" si="2"/>
        <v>2850.4339284403804</v>
      </c>
      <c r="AU23" s="3">
        <f t="shared" si="2"/>
        <v>3035.5976734441774</v>
      </c>
      <c r="AV23" s="3">
        <f t="shared" si="2"/>
        <v>3259.9546852022004</v>
      </c>
      <c r="AW23" s="3">
        <f t="shared" si="2"/>
        <v>3256.7084356404407</v>
      </c>
      <c r="AX23" s="3">
        <f t="shared" si="2"/>
        <v>3291.6630080172458</v>
      </c>
      <c r="AY23" s="3">
        <f t="shared" si="2"/>
        <v>3395.651685011524</v>
      </c>
      <c r="AZ23" s="3">
        <f t="shared" si="2"/>
        <v>3603.1579883225745</v>
      </c>
      <c r="BA23" s="3">
        <f t="shared" si="2"/>
        <v>3817.8709520383768</v>
      </c>
      <c r="BB23" s="3">
        <f t="shared" si="2"/>
        <v>4067.6636277634293</v>
      </c>
      <c r="BC23" s="3">
        <f t="shared" si="2"/>
        <v>4209.0181797152645</v>
      </c>
      <c r="BD23" s="3">
        <f t="shared" si="2"/>
        <v>4245.3438280288528</v>
      </c>
      <c r="BE23" s="3">
        <f t="shared" si="2"/>
        <v>4094.1562900928998</v>
      </c>
      <c r="BF23" s="3">
        <f t="shared" si="2"/>
        <v>4231.8067384328888</v>
      </c>
      <c r="BG23" s="3">
        <f t="shared" si="2"/>
        <v>4413.2580832363346</v>
      </c>
      <c r="BH23" s="3">
        <f t="shared" si="2"/>
        <v>4653.7966332609767</v>
      </c>
      <c r="BI23" s="3">
        <f t="shared" si="2"/>
        <v>4850.4894894071867</v>
      </c>
      <c r="BJ23" s="3">
        <f t="shared" si="2"/>
        <v>5096.8603463156314</v>
      </c>
      <c r="BK23" s="3">
        <f t="shared" si="2"/>
        <v>5360.0803042759644</v>
      </c>
      <c r="BL23" s="3">
        <f t="shared" si="2"/>
        <v>5451.4805011095141</v>
      </c>
      <c r="BM23" s="3">
        <f t="shared" si="2"/>
        <v>5675.7359419350414</v>
      </c>
      <c r="BN23" s="3">
        <f t="shared" si="2"/>
        <v>5933.5631578947368</v>
      </c>
      <c r="BO23" s="3">
        <f>(BO22-BO50)/BO20</f>
        <v>6159.3028795811524</v>
      </c>
      <c r="BP23" s="3">
        <f>(BP22-BP50)/BP20</f>
        <v>5931.0837696335084</v>
      </c>
      <c r="BQ23" s="8"/>
    </row>
    <row r="24" spans="1:69" x14ac:dyDescent="0.35">
      <c r="A24" s="7" t="s">
        <v>107</v>
      </c>
      <c r="B24" s="8" t="s">
        <v>108</v>
      </c>
      <c r="C24" s="7">
        <v>327.8</v>
      </c>
      <c r="D24" s="7">
        <v>364.2</v>
      </c>
      <c r="E24" s="7">
        <v>391.7</v>
      </c>
      <c r="F24" s="7">
        <v>400.1</v>
      </c>
      <c r="G24" s="7">
        <v>416.8</v>
      </c>
      <c r="H24" s="7">
        <v>425.9</v>
      </c>
      <c r="I24" s="7">
        <v>436.9</v>
      </c>
      <c r="J24" s="7">
        <v>450.8</v>
      </c>
      <c r="K24" s="7">
        <v>465.8</v>
      </c>
      <c r="L24" s="7">
        <v>491</v>
      </c>
      <c r="M24" s="7">
        <v>525.20000000000005</v>
      </c>
      <c r="N24" s="7">
        <v>571.70000000000005</v>
      </c>
      <c r="O24" s="7">
        <v>621</v>
      </c>
      <c r="P24" s="7">
        <v>683.1</v>
      </c>
      <c r="Q24" s="7">
        <v>753.2</v>
      </c>
      <c r="R24" s="7">
        <v>828.7</v>
      </c>
      <c r="S24" s="7">
        <v>904.8</v>
      </c>
      <c r="T24" s="7">
        <v>979.4</v>
      </c>
      <c r="U24" s="7">
        <v>1102.9000000000001</v>
      </c>
      <c r="V24" s="7">
        <v>1346.9</v>
      </c>
      <c r="W24" s="7">
        <v>1492.3</v>
      </c>
      <c r="X24" s="7">
        <v>1637.6</v>
      </c>
      <c r="Y24" s="7">
        <v>1818.2</v>
      </c>
      <c r="Z24" s="7">
        <v>2061.6999999999998</v>
      </c>
      <c r="AA24" s="7">
        <v>2372.9</v>
      </c>
      <c r="AB24" s="7">
        <v>2720.5</v>
      </c>
      <c r="AC24" s="7">
        <v>3075.9</v>
      </c>
      <c r="AD24" s="7">
        <v>3268</v>
      </c>
      <c r="AE24" s="7">
        <v>3361.3</v>
      </c>
      <c r="AF24" s="7">
        <v>3556.4</v>
      </c>
      <c r="AG24" s="7">
        <v>3741.7</v>
      </c>
      <c r="AH24" s="7">
        <v>3894.9</v>
      </c>
      <c r="AI24" s="7">
        <v>4087.2</v>
      </c>
      <c r="AJ24" s="7">
        <v>4356.1000000000004</v>
      </c>
      <c r="AK24" s="7">
        <v>4601.6000000000004</v>
      </c>
      <c r="AL24" s="7">
        <v>4856.2</v>
      </c>
      <c r="AM24" s="7">
        <v>4979.1000000000004</v>
      </c>
      <c r="AN24" s="7">
        <v>5153.3</v>
      </c>
      <c r="AO24" s="7">
        <v>5400.5</v>
      </c>
      <c r="AP24" s="7">
        <v>5703</v>
      </c>
      <c r="AQ24" s="7">
        <v>6048</v>
      </c>
      <c r="AR24" s="7">
        <v>6369.3</v>
      </c>
      <c r="AS24" s="9">
        <v>6703.4</v>
      </c>
      <c r="AT24" s="9">
        <v>7060.9</v>
      </c>
      <c r="AU24" s="9">
        <v>7470</v>
      </c>
      <c r="AV24" s="9">
        <v>7997.7</v>
      </c>
      <c r="AW24" s="9">
        <v>8388.7999999999993</v>
      </c>
      <c r="AX24" s="9">
        <v>8648.9</v>
      </c>
      <c r="AY24" s="9">
        <v>8907.4</v>
      </c>
      <c r="AZ24" s="9">
        <v>9638.4</v>
      </c>
      <c r="BA24" s="9">
        <v>10496.8</v>
      </c>
      <c r="BB24" s="9">
        <v>11353.5</v>
      </c>
      <c r="BC24" s="9">
        <v>11987</v>
      </c>
      <c r="BD24" s="9">
        <v>12779.1</v>
      </c>
      <c r="BE24" s="9">
        <v>12418.8</v>
      </c>
      <c r="BF24" s="9">
        <v>12802.9</v>
      </c>
      <c r="BG24" s="9">
        <v>13458</v>
      </c>
      <c r="BH24" s="9">
        <v>13948.8</v>
      </c>
      <c r="BI24" s="9">
        <v>14534.3</v>
      </c>
      <c r="BJ24" s="9">
        <v>15247</v>
      </c>
      <c r="BK24" s="9">
        <v>15511.1</v>
      </c>
      <c r="BL24" s="9">
        <v>15915.3</v>
      </c>
      <c r="BM24" s="9">
        <v>16512.8</v>
      </c>
      <c r="BN24" s="9">
        <v>17328.2</v>
      </c>
      <c r="BO24" s="9">
        <v>18001.3</v>
      </c>
      <c r="BP24" s="9">
        <v>18241</v>
      </c>
      <c r="BQ24" s="8"/>
    </row>
    <row r="25" spans="1:69" x14ac:dyDescent="0.35">
      <c r="A25" s="7"/>
      <c r="B25" s="8" t="s">
        <v>109</v>
      </c>
      <c r="C25" s="3">
        <f>C23+C24</f>
        <v>454.96246279835907</v>
      </c>
      <c r="D25" s="3">
        <f t="shared" ref="D25:BP25" si="3">D23+D24</f>
        <v>501.6969723302081</v>
      </c>
      <c r="E25" s="3">
        <f t="shared" si="3"/>
        <v>536.45390567669097</v>
      </c>
      <c r="F25" s="3">
        <f t="shared" si="3"/>
        <v>541.17979564632924</v>
      </c>
      <c r="G25" s="3">
        <f t="shared" si="3"/>
        <v>573.1608478242656</v>
      </c>
      <c r="H25" s="3">
        <f t="shared" si="3"/>
        <v>589.5711550012943</v>
      </c>
      <c r="I25" s="3">
        <f t="shared" si="3"/>
        <v>605.26994941469513</v>
      </c>
      <c r="J25" s="3">
        <f t="shared" si="3"/>
        <v>633.91099935801412</v>
      </c>
      <c r="K25" s="3">
        <f t="shared" si="3"/>
        <v>660.52738053384542</v>
      </c>
      <c r="L25" s="3">
        <f t="shared" si="3"/>
        <v>700.78515521807094</v>
      </c>
      <c r="M25" s="3">
        <f t="shared" si="3"/>
        <v>754.88865430587146</v>
      </c>
      <c r="N25" s="3">
        <f t="shared" si="3"/>
        <v>824.73734995926463</v>
      </c>
      <c r="O25" s="3">
        <f t="shared" si="3"/>
        <v>888.73410311028658</v>
      </c>
      <c r="P25" s="3">
        <f t="shared" si="3"/>
        <v>979.07536978759424</v>
      </c>
      <c r="Q25" s="3">
        <f t="shared" si="3"/>
        <v>1076.607063429914</v>
      </c>
      <c r="R25" s="3">
        <f t="shared" si="3"/>
        <v>1166.4525149168906</v>
      </c>
      <c r="S25" s="3">
        <f t="shared" si="3"/>
        <v>1266.9773973649812</v>
      </c>
      <c r="T25" s="3">
        <f t="shared" si="3"/>
        <v>1379.0766718961152</v>
      </c>
      <c r="U25" s="3">
        <f t="shared" si="3"/>
        <v>1549.8378681573292</v>
      </c>
      <c r="V25" s="3">
        <f t="shared" si="3"/>
        <v>1827.2276600245689</v>
      </c>
      <c r="W25" s="3">
        <f t="shared" si="3"/>
        <v>2012.6759074309655</v>
      </c>
      <c r="X25" s="3">
        <f t="shared" si="3"/>
        <v>2222.9301048016878</v>
      </c>
      <c r="Y25" s="3">
        <f t="shared" si="3"/>
        <v>2477.6365036961897</v>
      </c>
      <c r="Z25" s="3">
        <f t="shared" si="3"/>
        <v>2811.3880320441003</v>
      </c>
      <c r="AA25" s="3">
        <f t="shared" si="3"/>
        <v>3208.8257293531533</v>
      </c>
      <c r="AB25" s="3">
        <f t="shared" si="3"/>
        <v>3630.526423340506</v>
      </c>
      <c r="AC25" s="3">
        <f t="shared" si="3"/>
        <v>4109.5790394994892</v>
      </c>
      <c r="AD25" s="3">
        <f t="shared" si="3"/>
        <v>4346.6476534107933</v>
      </c>
      <c r="AE25" s="3">
        <f t="shared" si="3"/>
        <v>4511.7620167179566</v>
      </c>
      <c r="AF25" s="3">
        <f t="shared" si="3"/>
        <v>4840.9814895910768</v>
      </c>
      <c r="AG25" s="3">
        <f t="shared" si="3"/>
        <v>5117.5555751936672</v>
      </c>
      <c r="AH25" s="3">
        <f t="shared" si="3"/>
        <v>5341.5072641093793</v>
      </c>
      <c r="AI25" s="3">
        <f t="shared" si="3"/>
        <v>5627.9256890378401</v>
      </c>
      <c r="AJ25" s="3">
        <f t="shared" si="3"/>
        <v>6029.5656773211158</v>
      </c>
      <c r="AK25" s="3">
        <f t="shared" si="3"/>
        <v>6368.8647731140454</v>
      </c>
      <c r="AL25" s="3">
        <f t="shared" si="3"/>
        <v>6711.1610723277236</v>
      </c>
      <c r="AM25" s="3">
        <f t="shared" si="3"/>
        <v>6882.2848077671579</v>
      </c>
      <c r="AN25" s="3">
        <f t="shared" si="3"/>
        <v>7145.0923177575332</v>
      </c>
      <c r="AO25" s="3">
        <f t="shared" si="3"/>
        <v>7478.4229057706234</v>
      </c>
      <c r="AP25" s="3">
        <f t="shared" si="3"/>
        <v>7933.4886571111747</v>
      </c>
      <c r="AQ25" s="3">
        <f t="shared" si="3"/>
        <v>8397.0131015630141</v>
      </c>
      <c r="AR25" s="3">
        <f t="shared" si="3"/>
        <v>8864.9085058965175</v>
      </c>
      <c r="AS25" s="3">
        <f t="shared" si="3"/>
        <v>9378.4434467461761</v>
      </c>
      <c r="AT25" s="3">
        <f t="shared" si="3"/>
        <v>9911.333928440381</v>
      </c>
      <c r="AU25" s="3">
        <f t="shared" si="3"/>
        <v>10505.597673444177</v>
      </c>
      <c r="AV25" s="3">
        <f t="shared" si="3"/>
        <v>11257.6546852022</v>
      </c>
      <c r="AW25" s="3">
        <f t="shared" si="3"/>
        <v>11645.50843564044</v>
      </c>
      <c r="AX25" s="3">
        <f t="shared" si="3"/>
        <v>11940.563008017245</v>
      </c>
      <c r="AY25" s="3">
        <f t="shared" si="3"/>
        <v>12303.051685011524</v>
      </c>
      <c r="AZ25" s="3">
        <f t="shared" si="3"/>
        <v>13241.557988322575</v>
      </c>
      <c r="BA25" s="3">
        <f t="shared" si="3"/>
        <v>14314.670952038376</v>
      </c>
      <c r="BB25" s="3">
        <f t="shared" si="3"/>
        <v>15421.16362776343</v>
      </c>
      <c r="BC25" s="3">
        <f t="shared" si="3"/>
        <v>16196.018179715265</v>
      </c>
      <c r="BD25" s="3">
        <f t="shared" si="3"/>
        <v>17024.443828028852</v>
      </c>
      <c r="BE25" s="3">
        <f t="shared" si="3"/>
        <v>16512.956290092898</v>
      </c>
      <c r="BF25" s="3">
        <f t="shared" si="3"/>
        <v>17034.706738432888</v>
      </c>
      <c r="BG25" s="3">
        <f t="shared" si="3"/>
        <v>17871.258083236335</v>
      </c>
      <c r="BH25" s="3">
        <f t="shared" si="3"/>
        <v>18602.596633260975</v>
      </c>
      <c r="BI25" s="3">
        <f t="shared" si="3"/>
        <v>19384.789489407187</v>
      </c>
      <c r="BJ25" s="3">
        <f t="shared" si="3"/>
        <v>20343.860346315632</v>
      </c>
      <c r="BK25" s="3">
        <f t="shared" si="3"/>
        <v>20871.180304275964</v>
      </c>
      <c r="BL25" s="3">
        <f t="shared" si="3"/>
        <v>21366.780501109512</v>
      </c>
      <c r="BM25" s="3">
        <f t="shared" si="3"/>
        <v>22188.535941935043</v>
      </c>
      <c r="BN25" s="3">
        <f t="shared" si="3"/>
        <v>23261.763157894737</v>
      </c>
      <c r="BO25" s="3">
        <f t="shared" si="3"/>
        <v>24160.602879581151</v>
      </c>
      <c r="BP25" s="3">
        <f t="shared" si="3"/>
        <v>24172.083769633507</v>
      </c>
      <c r="BQ25" s="8"/>
    </row>
    <row r="26" spans="1:69" x14ac:dyDescent="0.35">
      <c r="A26" s="7"/>
      <c r="B26" s="8" t="s">
        <v>110</v>
      </c>
      <c r="C26" s="10">
        <f>C66/C25</f>
        <v>9.627167861409329E-2</v>
      </c>
      <c r="D26" s="10">
        <f t="shared" ref="D26:BO26" si="4">D66/D25</f>
        <v>8.7901666607974188E-2</v>
      </c>
      <c r="E26" s="10">
        <f t="shared" si="4"/>
        <v>7.8478317623383559E-2</v>
      </c>
      <c r="F26" s="10">
        <f t="shared" si="4"/>
        <v>6.6706111888168135E-2</v>
      </c>
      <c r="G26" s="10">
        <f t="shared" si="4"/>
        <v>7.9558818738402773E-2</v>
      </c>
      <c r="H26" s="10">
        <f t="shared" si="4"/>
        <v>7.1747065033917978E-2</v>
      </c>
      <c r="I26" s="10">
        <f t="shared" si="4"/>
        <v>6.9886172344925959E-2</v>
      </c>
      <c r="J26" s="10">
        <f t="shared" si="4"/>
        <v>7.3827398558151139E-2</v>
      </c>
      <c r="K26" s="10">
        <f t="shared" si="4"/>
        <v>7.8724972699803955E-2</v>
      </c>
      <c r="L26" s="10">
        <f t="shared" si="4"/>
        <v>8.3049704416026437E-2</v>
      </c>
      <c r="M26" s="10">
        <f t="shared" si="4"/>
        <v>9.1536678430460997E-2</v>
      </c>
      <c r="N26" s="10">
        <f t="shared" si="4"/>
        <v>9.1059293002444142E-2</v>
      </c>
      <c r="O26" s="10">
        <f t="shared" si="4"/>
        <v>8.0564028936689583E-2</v>
      </c>
      <c r="P26" s="10">
        <f t="shared" si="4"/>
        <v>8.10969231278134E-2</v>
      </c>
      <c r="Q26" s="10">
        <f t="shared" si="4"/>
        <v>7.0963680803468529E-2</v>
      </c>
      <c r="R26" s="10">
        <f t="shared" si="4"/>
        <v>5.461002414190741E-2</v>
      </c>
      <c r="S26" s="10">
        <f t="shared" si="4"/>
        <v>5.8012084629814969E-2</v>
      </c>
      <c r="T26" s="10">
        <f t="shared" si="4"/>
        <v>6.3013175243200784E-2</v>
      </c>
      <c r="U26" s="10">
        <f t="shared" si="4"/>
        <v>7.1039688900428499E-2</v>
      </c>
      <c r="V26" s="10">
        <f t="shared" si="4"/>
        <v>6.7479276226774118E-2</v>
      </c>
      <c r="W26" s="10">
        <f t="shared" si="4"/>
        <v>5.9473062482666844E-2</v>
      </c>
      <c r="X26" s="10">
        <f t="shared" si="4"/>
        <v>6.9322917381492558E-2</v>
      </c>
      <c r="Y26" s="10">
        <f t="shared" si="4"/>
        <v>7.1358328687943562E-2</v>
      </c>
      <c r="Z26" s="10">
        <f t="shared" si="4"/>
        <v>7.3557971238015177E-2</v>
      </c>
      <c r="AA26" s="10">
        <f t="shared" si="4"/>
        <v>7.0056780567299928E-2</v>
      </c>
      <c r="AB26" s="10">
        <f t="shared" si="4"/>
        <v>5.8393735585302635E-2</v>
      </c>
      <c r="AC26" s="10">
        <f t="shared" si="4"/>
        <v>5.2706128272052892E-2</v>
      </c>
      <c r="AD26" s="10">
        <f t="shared" si="4"/>
        <v>3.9685756416129127E-2</v>
      </c>
      <c r="AE26" s="10">
        <f t="shared" si="4"/>
        <v>4.2688421793156822E-2</v>
      </c>
      <c r="AF26" s="10">
        <f t="shared" si="4"/>
        <v>4.689131749172934E-2</v>
      </c>
      <c r="AG26" s="10">
        <f t="shared" si="4"/>
        <v>4.0058187348994648E-2</v>
      </c>
      <c r="AH26" s="10">
        <f t="shared" si="4"/>
        <v>3.1901107978444691E-2</v>
      </c>
      <c r="AI26" s="10">
        <f t="shared" si="4"/>
        <v>3.953499251658367E-2</v>
      </c>
      <c r="AJ26" s="10">
        <f t="shared" si="4"/>
        <v>4.3867172886906024E-2</v>
      </c>
      <c r="AK26" s="10">
        <f t="shared" si="4"/>
        <v>3.8311380236873298E-2</v>
      </c>
      <c r="AL26" s="10">
        <f t="shared" si="4"/>
        <v>3.5508013804435058E-2</v>
      </c>
      <c r="AM26" s="10">
        <f t="shared" si="4"/>
        <v>3.376785566004472E-2</v>
      </c>
      <c r="AN26" s="10">
        <f t="shared" si="4"/>
        <v>3.5982740119541258E-2</v>
      </c>
      <c r="AO26" s="10">
        <f t="shared" si="4"/>
        <v>4.1332243963026913E-2</v>
      </c>
      <c r="AP26" s="10">
        <f t="shared" si="4"/>
        <v>5.0154480228990141E-2</v>
      </c>
      <c r="AQ26" s="10">
        <f t="shared" si="4"/>
        <v>5.3828664375415232E-2</v>
      </c>
      <c r="AR26" s="10">
        <f t="shared" si="4"/>
        <v>5.515003337877733E-2</v>
      </c>
      <c r="AS26" s="10">
        <f t="shared" si="4"/>
        <v>5.6203356451744221E-2</v>
      </c>
      <c r="AT26" s="10">
        <f t="shared" si="4"/>
        <v>4.9075129897932765E-2</v>
      </c>
      <c r="AU26" s="10">
        <f t="shared" si="4"/>
        <v>4.6603726434108581E-2</v>
      </c>
      <c r="AV26" s="10">
        <f t="shared" si="4"/>
        <v>4.007939598583414E-2</v>
      </c>
      <c r="AW26" s="10">
        <f t="shared" si="4"/>
        <v>2.7933516325009664E-2</v>
      </c>
      <c r="AX26" s="10">
        <f t="shared" si="4"/>
        <v>3.0685320261196081E-2</v>
      </c>
      <c r="AY26" s="10">
        <f t="shared" si="4"/>
        <v>4.1323080892147271E-2</v>
      </c>
      <c r="AZ26" s="10">
        <f t="shared" si="4"/>
        <v>5.4109946928591397E-2</v>
      </c>
      <c r="BA26" s="10">
        <f t="shared" si="4"/>
        <v>7.1947165495504783E-2</v>
      </c>
      <c r="BB26" s="10">
        <f t="shared" si="4"/>
        <v>7.7250979806429643E-2</v>
      </c>
      <c r="BC26" s="10">
        <f t="shared" si="4"/>
        <v>6.8782338204289709E-2</v>
      </c>
      <c r="BD26" s="10">
        <f t="shared" si="4"/>
        <v>5.2542098234498874E-2</v>
      </c>
      <c r="BE26" s="10">
        <f t="shared" si="4"/>
        <v>4.5788288100394793E-2</v>
      </c>
      <c r="BF26" s="10">
        <f t="shared" si="4"/>
        <v>6.1192717667876678E-2</v>
      </c>
      <c r="BG26" s="10">
        <f t="shared" si="4"/>
        <v>5.7483362123432809E-2</v>
      </c>
      <c r="BH26" s="10">
        <f t="shared" si="4"/>
        <v>6.8184029628000034E-2</v>
      </c>
      <c r="BI26" s="10">
        <f t="shared" si="4"/>
        <v>6.8197800173296005E-2</v>
      </c>
      <c r="BJ26" s="10">
        <f t="shared" si="4"/>
        <v>6.7661691368683163E-2</v>
      </c>
      <c r="BK26" s="10">
        <f t="shared" si="4"/>
        <v>6.1630438779567746E-2</v>
      </c>
      <c r="BL26" s="10">
        <f t="shared" si="4"/>
        <v>5.8445866467114853E-2</v>
      </c>
      <c r="BM26" s="10">
        <f t="shared" si="4"/>
        <v>5.7029449951606213E-2</v>
      </c>
      <c r="BN26" s="10">
        <f t="shared" si="4"/>
        <v>4.9733977263342714E-2</v>
      </c>
      <c r="BO26" s="10">
        <f t="shared" si="4"/>
        <v>4.6281957680163036E-2</v>
      </c>
      <c r="BP26" s="10">
        <f t="shared" ref="BP26" si="5">BP66/BP25</f>
        <v>5.1844930372711547E-2</v>
      </c>
      <c r="BQ26" s="8"/>
    </row>
    <row r="27" spans="1:69" x14ac:dyDescent="0.35">
      <c r="A27" s="11"/>
      <c r="B27" s="12" t="s">
        <v>111</v>
      </c>
      <c r="C27" s="13">
        <f t="shared" ref="C27:AH27" si="6">C25/C66</f>
        <v>10.387270840145185</v>
      </c>
      <c r="D27" s="13">
        <f t="shared" si="6"/>
        <v>11.376348578916282</v>
      </c>
      <c r="E27" s="13">
        <f t="shared" si="6"/>
        <v>12.742373056453467</v>
      </c>
      <c r="F27" s="13">
        <f t="shared" si="6"/>
        <v>14.991130073305518</v>
      </c>
      <c r="G27" s="13">
        <f t="shared" si="6"/>
        <v>12.569316838251439</v>
      </c>
      <c r="H27" s="13">
        <f t="shared" si="6"/>
        <v>13.937852364096793</v>
      </c>
      <c r="I27" s="13">
        <f t="shared" si="6"/>
        <v>14.308982255666553</v>
      </c>
      <c r="J27" s="13">
        <f t="shared" si="6"/>
        <v>13.545106823889192</v>
      </c>
      <c r="K27" s="13">
        <f t="shared" si="6"/>
        <v>12.702449625650873</v>
      </c>
      <c r="L27" s="13">
        <f t="shared" si="6"/>
        <v>12.040982048420462</v>
      </c>
      <c r="M27" s="13">
        <f t="shared" si="6"/>
        <v>10.924582551459791</v>
      </c>
      <c r="N27" s="13">
        <f t="shared" si="6"/>
        <v>10.981855525422965</v>
      </c>
      <c r="O27" s="13">
        <f t="shared" si="6"/>
        <v>12.412487473607355</v>
      </c>
      <c r="P27" s="13">
        <f t="shared" si="6"/>
        <v>12.33092405274048</v>
      </c>
      <c r="Q27" s="13">
        <f t="shared" si="6"/>
        <v>14.09171548992034</v>
      </c>
      <c r="R27" s="13">
        <f t="shared" si="6"/>
        <v>18.311656435116021</v>
      </c>
      <c r="S27" s="13">
        <f t="shared" si="6"/>
        <v>17.237787719251447</v>
      </c>
      <c r="T27" s="13">
        <f t="shared" si="6"/>
        <v>15.869697029874741</v>
      </c>
      <c r="U27" s="13">
        <f t="shared" si="6"/>
        <v>14.07663822122915</v>
      </c>
      <c r="V27" s="13">
        <f t="shared" si="6"/>
        <v>14.819364639290908</v>
      </c>
      <c r="W27" s="13">
        <f t="shared" si="6"/>
        <v>16.814335066257023</v>
      </c>
      <c r="X27" s="13">
        <f t="shared" si="6"/>
        <v>14.42524402856384</v>
      </c>
      <c r="Y27" s="13">
        <f t="shared" si="6"/>
        <v>14.013781129503334</v>
      </c>
      <c r="Z27" s="13">
        <f t="shared" si="6"/>
        <v>13.594719690735493</v>
      </c>
      <c r="AA27" s="13">
        <f t="shared" si="6"/>
        <v>14.274135806731108</v>
      </c>
      <c r="AB27" s="13">
        <f t="shared" si="6"/>
        <v>17.125124638398614</v>
      </c>
      <c r="AC27" s="13">
        <f t="shared" si="6"/>
        <v>18.973125759462093</v>
      </c>
      <c r="AD27" s="13">
        <f t="shared" si="6"/>
        <v>25.197957411077063</v>
      </c>
      <c r="AE27" s="13">
        <f t="shared" si="6"/>
        <v>23.425555642356994</v>
      </c>
      <c r="AF27" s="13">
        <f t="shared" si="6"/>
        <v>21.325909645775667</v>
      </c>
      <c r="AG27" s="13">
        <f t="shared" si="6"/>
        <v>24.963685732652035</v>
      </c>
      <c r="AH27" s="13">
        <f t="shared" si="6"/>
        <v>31.34687361566537</v>
      </c>
      <c r="AI27" s="13">
        <f t="shared" ref="AI27:BN27" si="7">AI25/AI66</f>
        <v>25.294048040619508</v>
      </c>
      <c r="AJ27" s="13">
        <f t="shared" si="7"/>
        <v>22.796089517282102</v>
      </c>
      <c r="AK27" s="13">
        <f t="shared" si="7"/>
        <v>26.101904807844448</v>
      </c>
      <c r="AL27" s="13">
        <f t="shared" si="7"/>
        <v>28.162656619084025</v>
      </c>
      <c r="AM27" s="13">
        <f t="shared" si="7"/>
        <v>29.613962167672796</v>
      </c>
      <c r="AN27" s="13">
        <f t="shared" si="7"/>
        <v>27.791101974941785</v>
      </c>
      <c r="AO27" s="13">
        <f t="shared" si="7"/>
        <v>24.194186042609587</v>
      </c>
      <c r="AP27" s="13">
        <f t="shared" si="7"/>
        <v>19.938398233503833</v>
      </c>
      <c r="AQ27" s="13">
        <f t="shared" si="7"/>
        <v>18.577462614077465</v>
      </c>
      <c r="AR27" s="13">
        <f t="shared" si="7"/>
        <v>18.132355299440619</v>
      </c>
      <c r="AS27" s="13">
        <f t="shared" si="7"/>
        <v>17.792531676619571</v>
      </c>
      <c r="AT27" s="13">
        <f t="shared" si="7"/>
        <v>20.376920083142231</v>
      </c>
      <c r="AU27" s="13">
        <f t="shared" si="7"/>
        <v>21.457511587917029</v>
      </c>
      <c r="AV27" s="13">
        <f t="shared" si="7"/>
        <v>24.95047580940204</v>
      </c>
      <c r="AW27" s="13">
        <f t="shared" si="7"/>
        <v>35.799288151369318</v>
      </c>
      <c r="AX27" s="13">
        <f t="shared" si="7"/>
        <v>32.588872838475012</v>
      </c>
      <c r="AY27" s="13">
        <f t="shared" si="7"/>
        <v>24.199550914656815</v>
      </c>
      <c r="AZ27" s="13">
        <f t="shared" si="7"/>
        <v>18.480890423339254</v>
      </c>
      <c r="BA27" s="13">
        <f t="shared" si="7"/>
        <v>13.899088214427007</v>
      </c>
      <c r="BB27" s="13">
        <f t="shared" si="7"/>
        <v>12.944819632135843</v>
      </c>
      <c r="BC27" s="13">
        <f t="shared" si="7"/>
        <v>14.538615960247096</v>
      </c>
      <c r="BD27" s="13">
        <f t="shared" si="7"/>
        <v>19.032357549501231</v>
      </c>
      <c r="BE27" s="13">
        <f t="shared" si="7"/>
        <v>21.839645933200497</v>
      </c>
      <c r="BF27" s="13">
        <f t="shared" si="7"/>
        <v>16.341813831957872</v>
      </c>
      <c r="BG27" s="13">
        <f t="shared" si="7"/>
        <v>17.396338054352512</v>
      </c>
      <c r="BH27" s="13">
        <f t="shared" si="7"/>
        <v>14.666190975450153</v>
      </c>
      <c r="BI27" s="13">
        <f t="shared" si="7"/>
        <v>14.663229568386678</v>
      </c>
      <c r="BJ27" s="13">
        <f t="shared" si="7"/>
        <v>14.779411802626685</v>
      </c>
      <c r="BK27" s="13">
        <f t="shared" si="7"/>
        <v>16.22574850678377</v>
      </c>
      <c r="BL27" s="13">
        <f t="shared" si="7"/>
        <v>17.109849856750088</v>
      </c>
      <c r="BM27" s="13">
        <f t="shared" si="7"/>
        <v>17.534800017334472</v>
      </c>
      <c r="BN27" s="13">
        <f t="shared" si="7"/>
        <v>20.106978267693609</v>
      </c>
      <c r="BO27" s="13">
        <f t="shared" ref="BO27:BP27" si="8">BO25/BO66</f>
        <v>21.606691897318147</v>
      </c>
      <c r="BP27" s="13">
        <f t="shared" si="8"/>
        <v>19.288288995877359</v>
      </c>
      <c r="BQ27" s="12"/>
    </row>
    <row r="28" spans="1:69" x14ac:dyDescent="0.35">
      <c r="A28" s="11"/>
      <c r="B28" s="12" t="s">
        <v>112</v>
      </c>
      <c r="C28" s="13">
        <f>C24/C66</f>
        <v>7.4840182648401834</v>
      </c>
      <c r="D28" s="13">
        <f t="shared" ref="D28:BO28" si="9">D24/D66</f>
        <v>8.2585034013605441</v>
      </c>
      <c r="E28" s="13">
        <f t="shared" si="9"/>
        <v>9.3040380047505931</v>
      </c>
      <c r="F28" s="13">
        <f t="shared" si="9"/>
        <v>11.083102493074792</v>
      </c>
      <c r="G28" s="13">
        <f t="shared" si="9"/>
        <v>9.1403508771929829</v>
      </c>
      <c r="H28" s="13">
        <f t="shared" si="9"/>
        <v>10.06855791962175</v>
      </c>
      <c r="I28" s="13">
        <f t="shared" si="9"/>
        <v>10.328605200945626</v>
      </c>
      <c r="J28" s="13">
        <f t="shared" si="9"/>
        <v>9.6324786324786338</v>
      </c>
      <c r="K28" s="13">
        <f t="shared" si="9"/>
        <v>8.9576923076923087</v>
      </c>
      <c r="L28" s="13">
        <f t="shared" si="9"/>
        <v>8.4364261168384882</v>
      </c>
      <c r="M28" s="13">
        <f t="shared" si="9"/>
        <v>7.6005788712011588</v>
      </c>
      <c r="N28" s="13">
        <f t="shared" si="9"/>
        <v>7.6125166444740362</v>
      </c>
      <c r="O28" s="13">
        <f t="shared" si="9"/>
        <v>8.673184357541901</v>
      </c>
      <c r="P28" s="13">
        <f t="shared" si="9"/>
        <v>8.6032745591939541</v>
      </c>
      <c r="Q28" s="13">
        <f t="shared" si="9"/>
        <v>9.8586387434554972</v>
      </c>
      <c r="R28" s="13">
        <f t="shared" si="9"/>
        <v>13.009419152276296</v>
      </c>
      <c r="S28" s="13">
        <f t="shared" si="9"/>
        <v>12.310204081632653</v>
      </c>
      <c r="T28" s="13">
        <f t="shared" si="9"/>
        <v>11.270425776754889</v>
      </c>
      <c r="U28" s="13">
        <f t="shared" si="9"/>
        <v>10.017257039055405</v>
      </c>
      <c r="V28" s="13">
        <f t="shared" si="9"/>
        <v>10.923763179237632</v>
      </c>
      <c r="W28" s="13">
        <f t="shared" si="9"/>
        <v>12.467000835421887</v>
      </c>
      <c r="X28" s="13">
        <f t="shared" si="9"/>
        <v>10.626865671641792</v>
      </c>
      <c r="Y28" s="13">
        <f t="shared" si="9"/>
        <v>10.28393665158371</v>
      </c>
      <c r="Z28" s="13">
        <f t="shared" si="9"/>
        <v>9.9695357833655684</v>
      </c>
      <c r="AA28" s="13">
        <f t="shared" si="9"/>
        <v>10.555604982206406</v>
      </c>
      <c r="AB28" s="13">
        <f t="shared" si="9"/>
        <v>12.83254716981132</v>
      </c>
      <c r="AC28" s="13">
        <f t="shared" si="9"/>
        <v>14.200831024930748</v>
      </c>
      <c r="AD28" s="13">
        <f t="shared" si="9"/>
        <v>18.944927536231884</v>
      </c>
      <c r="AE28" s="13">
        <f t="shared" si="9"/>
        <v>17.452232606438216</v>
      </c>
      <c r="AF28" s="13">
        <f t="shared" si="9"/>
        <v>15.666960352422908</v>
      </c>
      <c r="AG28" s="13">
        <f t="shared" si="9"/>
        <v>18.252195121951218</v>
      </c>
      <c r="AH28" s="13">
        <f t="shared" si="9"/>
        <v>22.857394366197184</v>
      </c>
      <c r="AI28" s="13">
        <f t="shared" si="9"/>
        <v>18.369438202247188</v>
      </c>
      <c r="AJ28" s="13">
        <f t="shared" si="9"/>
        <v>16.469187145557658</v>
      </c>
      <c r="AK28" s="13">
        <f t="shared" si="9"/>
        <v>18.859016393442623</v>
      </c>
      <c r="AL28" s="13">
        <f t="shared" si="9"/>
        <v>20.378514477549306</v>
      </c>
      <c r="AM28" s="13">
        <f t="shared" si="9"/>
        <v>21.424698795180724</v>
      </c>
      <c r="AN28" s="13">
        <f t="shared" si="9"/>
        <v>20.043951769739401</v>
      </c>
      <c r="AO28" s="13">
        <f t="shared" si="9"/>
        <v>17.471692009058557</v>
      </c>
      <c r="AP28" s="13">
        <f t="shared" si="9"/>
        <v>14.332746921337019</v>
      </c>
      <c r="AQ28" s="13">
        <f t="shared" si="9"/>
        <v>13.380530973451327</v>
      </c>
      <c r="AR28" s="13">
        <f t="shared" si="9"/>
        <v>13.027817549601146</v>
      </c>
      <c r="AS28" s="13">
        <f t="shared" si="9"/>
        <v>12.717510908745968</v>
      </c>
      <c r="AT28" s="13">
        <f t="shared" si="9"/>
        <v>14.516652960526315</v>
      </c>
      <c r="AU28" s="13">
        <f t="shared" si="9"/>
        <v>15.257352941176469</v>
      </c>
      <c r="AV28" s="13">
        <f t="shared" si="9"/>
        <v>17.725398936170212</v>
      </c>
      <c r="AW28" s="13">
        <f t="shared" si="9"/>
        <v>25.787888103289269</v>
      </c>
      <c r="AX28" s="13">
        <f t="shared" si="9"/>
        <v>23.605076419213976</v>
      </c>
      <c r="AY28" s="13">
        <f t="shared" si="9"/>
        <v>17.520456333595593</v>
      </c>
      <c r="AZ28" s="13">
        <f t="shared" si="9"/>
        <v>13.452058618283321</v>
      </c>
      <c r="BA28" s="13">
        <f t="shared" si="9"/>
        <v>10.192057481308863</v>
      </c>
      <c r="BB28" s="13">
        <f t="shared" si="9"/>
        <v>9.5303450012591284</v>
      </c>
      <c r="BC28" s="13">
        <f t="shared" si="9"/>
        <v>10.76032315978456</v>
      </c>
      <c r="BD28" s="13">
        <f t="shared" si="9"/>
        <v>14.28630519843488</v>
      </c>
      <c r="BE28" s="13">
        <f t="shared" si="9"/>
        <v>16.42481153286602</v>
      </c>
      <c r="BF28" s="13">
        <f t="shared" si="9"/>
        <v>12.282137375287796</v>
      </c>
      <c r="BG28" s="13">
        <f t="shared" si="9"/>
        <v>13.100360167429184</v>
      </c>
      <c r="BH28" s="13">
        <f t="shared" si="9"/>
        <v>10.997161778618731</v>
      </c>
      <c r="BI28" s="13">
        <f t="shared" si="9"/>
        <v>10.994175491679274</v>
      </c>
      <c r="BJ28" s="13">
        <f t="shared" si="9"/>
        <v>11.076643661460226</v>
      </c>
      <c r="BK28" s="13">
        <f t="shared" si="9"/>
        <v>12.05869548316878</v>
      </c>
      <c r="BL28" s="13">
        <f t="shared" si="9"/>
        <v>12.744474695707879</v>
      </c>
      <c r="BM28" s="13">
        <f t="shared" si="9"/>
        <v>13.049470523154731</v>
      </c>
      <c r="BN28" s="13">
        <f t="shared" si="9"/>
        <v>14.978131212723657</v>
      </c>
      <c r="BO28" s="13">
        <f t="shared" si="9"/>
        <v>16.098461813629044</v>
      </c>
      <c r="BQ28" s="12"/>
    </row>
    <row r="29" spans="1:69" x14ac:dyDescent="0.35">
      <c r="A29" s="11"/>
      <c r="B29" s="12" t="s">
        <v>169</v>
      </c>
      <c r="C29" s="13">
        <f>C46/C20</f>
        <v>34.765292800822614</v>
      </c>
      <c r="D29" s="13">
        <f t="shared" ref="D29:BO29" si="10">D46/D20</f>
        <v>38.353478161445231</v>
      </c>
      <c r="E29" s="13">
        <f t="shared" si="10"/>
        <v>41.063410083337565</v>
      </c>
      <c r="F29" s="13">
        <f t="shared" si="10"/>
        <v>37.861590773019444</v>
      </c>
      <c r="G29" s="13">
        <f t="shared" si="10"/>
        <v>40.711828104410877</v>
      </c>
      <c r="H29" s="13">
        <f t="shared" si="10"/>
        <v>43.329152246743426</v>
      </c>
      <c r="I29" s="13">
        <f t="shared" si="10"/>
        <v>44.762886565563051</v>
      </c>
      <c r="J29" s="13">
        <f t="shared" si="10"/>
        <v>49.004001711962339</v>
      </c>
      <c r="K29" s="13">
        <f t="shared" si="10"/>
        <v>52.07612908023907</v>
      </c>
      <c r="L29" s="13">
        <f t="shared" si="10"/>
        <v>56.216051856342183</v>
      </c>
      <c r="M29" s="13">
        <f t="shared" si="10"/>
        <v>61.614940236720891</v>
      </c>
      <c r="N29" s="13">
        <f t="shared" si="10"/>
        <v>69.703815748225281</v>
      </c>
      <c r="O29" s="13">
        <f t="shared" si="10"/>
        <v>73.970727253195847</v>
      </c>
      <c r="P29" s="13">
        <f t="shared" si="10"/>
        <v>81.764169536868891</v>
      </c>
      <c r="Q29" s="13">
        <f t="shared" si="10"/>
        <v>90.014941268598278</v>
      </c>
      <c r="R29" s="13">
        <f t="shared" si="10"/>
        <v>95.325188967380328</v>
      </c>
      <c r="S29" s="13">
        <f t="shared" si="10"/>
        <v>99.593446113108897</v>
      </c>
      <c r="T29" s="13">
        <f t="shared" si="10"/>
        <v>108.14328479783779</v>
      </c>
      <c r="U29" s="13">
        <f t="shared" si="10"/>
        <v>119.59250106100274</v>
      </c>
      <c r="V29" s="13">
        <f t="shared" si="10"/>
        <v>120.75718974238487</v>
      </c>
      <c r="W29" s="13">
        <f t="shared" si="10"/>
        <v>131.64704020860628</v>
      </c>
      <c r="X29" s="13">
        <f t="shared" si="10"/>
        <v>147.807691612854</v>
      </c>
      <c r="Y29" s="13">
        <f t="shared" si="10"/>
        <v>164.57859109196932</v>
      </c>
      <c r="Z29" s="13">
        <f t="shared" si="10"/>
        <v>188.39014193233751</v>
      </c>
      <c r="AA29" s="13">
        <f t="shared" si="10"/>
        <v>209.43935669056395</v>
      </c>
      <c r="AB29" s="13">
        <f t="shared" si="10"/>
        <v>224.50291636293616</v>
      </c>
      <c r="AC29" s="13">
        <f t="shared" si="10"/>
        <v>255.64776197258436</v>
      </c>
      <c r="AD29" s="13">
        <f t="shared" si="10"/>
        <v>270.1328001222052</v>
      </c>
      <c r="AE29" s="13">
        <f t="shared" si="10"/>
        <v>285.54403754583615</v>
      </c>
      <c r="AF29" s="13">
        <f t="shared" si="10"/>
        <v>322.2980505246299</v>
      </c>
      <c r="AG29" s="13">
        <f t="shared" si="10"/>
        <v>355.88984347988423</v>
      </c>
      <c r="AH29" s="13">
        <f t="shared" si="10"/>
        <v>389.45098095873686</v>
      </c>
      <c r="AI29" s="13">
        <f t="shared" si="10"/>
        <v>404.51942790294203</v>
      </c>
      <c r="AJ29" s="13">
        <f t="shared" si="10"/>
        <v>440.5064978471442</v>
      </c>
      <c r="AK29" s="13">
        <f t="shared" si="10"/>
        <v>472.65775616850669</v>
      </c>
      <c r="AL29" s="13">
        <f t="shared" si="10"/>
        <v>498.21871010524472</v>
      </c>
      <c r="AM29" s="13">
        <f t="shared" si="10"/>
        <v>511.4808184106451</v>
      </c>
      <c r="AN29" s="13">
        <f t="shared" si="10"/>
        <v>536.36759117020699</v>
      </c>
      <c r="AO29" s="13">
        <f t="shared" si="10"/>
        <v>551.72143784604191</v>
      </c>
      <c r="AP29" s="13">
        <f t="shared" si="10"/>
        <v>584.41173608231691</v>
      </c>
      <c r="AQ29" s="13">
        <f t="shared" si="10"/>
        <v>599.74640182553105</v>
      </c>
      <c r="AR29" s="13">
        <f t="shared" si="10"/>
        <v>641.96473334495795</v>
      </c>
      <c r="AS29" s="13">
        <f t="shared" si="10"/>
        <v>688.81256203346641</v>
      </c>
      <c r="AT29" s="13">
        <f t="shared" si="10"/>
        <v>755.6383542241532</v>
      </c>
      <c r="AU29" s="13">
        <f t="shared" si="10"/>
        <v>815.73124403993177</v>
      </c>
      <c r="AV29" s="13">
        <f t="shared" si="10"/>
        <v>893.25888629782276</v>
      </c>
      <c r="AW29" s="13">
        <f t="shared" si="10"/>
        <v>905.31328909653575</v>
      </c>
      <c r="AX29" s="13">
        <f t="shared" si="10"/>
        <v>905.70564478883728</v>
      </c>
      <c r="AY29" s="13">
        <f t="shared" si="10"/>
        <v>940.49663738235449</v>
      </c>
      <c r="AZ29" s="13">
        <f t="shared" si="10"/>
        <v>979.01139688560625</v>
      </c>
      <c r="BA29" s="13">
        <f t="shared" si="10"/>
        <v>989.71036257231106</v>
      </c>
      <c r="BB29" s="13">
        <f t="shared" si="10"/>
        <v>1053.5168597529196</v>
      </c>
      <c r="BC29" s="13">
        <f t="shared" si="10"/>
        <v>1087.7688747293398</v>
      </c>
      <c r="BD29" s="13">
        <f t="shared" si="10"/>
        <v>1066.5482630021413</v>
      </c>
      <c r="BE29" s="13">
        <f t="shared" si="10"/>
        <v>1137.8459726694716</v>
      </c>
      <c r="BF29" s="13">
        <f t="shared" si="10"/>
        <v>1103.9893166975573</v>
      </c>
      <c r="BG29" s="13">
        <f t="shared" si="10"/>
        <v>1100.9842908502312</v>
      </c>
      <c r="BH29" s="13">
        <f t="shared" si="10"/>
        <v>1148.6417217578933</v>
      </c>
      <c r="BI29" s="13">
        <f t="shared" si="10"/>
        <v>1215.385968472732</v>
      </c>
      <c r="BJ29" s="13">
        <f t="shared" si="10"/>
        <v>1285.7931309990806</v>
      </c>
      <c r="BK29" s="13">
        <f t="shared" si="10"/>
        <v>1436.9026550025021</v>
      </c>
      <c r="BL29" s="13">
        <f t="shared" si="10"/>
        <v>1485.6415046438076</v>
      </c>
      <c r="BM29" s="13">
        <f t="shared" si="10"/>
        <v>1540.7405912715542</v>
      </c>
      <c r="BN29" s="13">
        <f t="shared" si="10"/>
        <v>1580.9473684210527</v>
      </c>
      <c r="BO29" s="13">
        <f t="shared" si="10"/>
        <v>1640.7068062827225</v>
      </c>
      <c r="BP29" s="13">
        <f t="shared" ref="BP29" si="11">BP46/BP20</f>
        <v>1654.4240837696334</v>
      </c>
      <c r="BQ29" s="12"/>
    </row>
    <row r="30" spans="1:69" x14ac:dyDescent="0.35">
      <c r="A30" s="11"/>
      <c r="B30" s="12" t="s">
        <v>170</v>
      </c>
      <c r="C30" s="13">
        <f>C24+C29</f>
        <v>362.56529280082265</v>
      </c>
      <c r="D30" s="13">
        <f t="shared" ref="D30:BO30" si="12">D24+D29</f>
        <v>402.55347816144524</v>
      </c>
      <c r="E30" s="13">
        <f t="shared" si="12"/>
        <v>432.76341008333753</v>
      </c>
      <c r="F30" s="13">
        <f t="shared" si="12"/>
        <v>437.96159077301945</v>
      </c>
      <c r="G30" s="13">
        <f t="shared" si="12"/>
        <v>457.51182810441088</v>
      </c>
      <c r="H30" s="13">
        <f t="shared" si="12"/>
        <v>469.22915224674341</v>
      </c>
      <c r="I30" s="13">
        <f t="shared" si="12"/>
        <v>481.66288656556304</v>
      </c>
      <c r="J30" s="13">
        <f t="shared" si="12"/>
        <v>499.80400171196237</v>
      </c>
      <c r="K30" s="13">
        <f t="shared" si="12"/>
        <v>517.87612908023902</v>
      </c>
      <c r="L30" s="13">
        <f t="shared" si="12"/>
        <v>547.21605185634223</v>
      </c>
      <c r="M30" s="13">
        <f t="shared" si="12"/>
        <v>586.81494023672099</v>
      </c>
      <c r="N30" s="13">
        <f t="shared" si="12"/>
        <v>641.40381574822527</v>
      </c>
      <c r="O30" s="13">
        <f t="shared" si="12"/>
        <v>694.97072725319583</v>
      </c>
      <c r="P30" s="13">
        <f t="shared" si="12"/>
        <v>764.86416953686887</v>
      </c>
      <c r="Q30" s="13">
        <f t="shared" si="12"/>
        <v>843.2149412685983</v>
      </c>
      <c r="R30" s="13">
        <f t="shared" si="12"/>
        <v>924.02518896738036</v>
      </c>
      <c r="S30" s="13">
        <f t="shared" si="12"/>
        <v>1004.3934461131089</v>
      </c>
      <c r="T30" s="13">
        <f t="shared" si="12"/>
        <v>1087.5432847978377</v>
      </c>
      <c r="U30" s="13">
        <f t="shared" si="12"/>
        <v>1222.4925010610027</v>
      </c>
      <c r="V30" s="13">
        <f t="shared" si="12"/>
        <v>1467.6571897423851</v>
      </c>
      <c r="W30" s="13">
        <f t="shared" si="12"/>
        <v>1623.9470402086063</v>
      </c>
      <c r="X30" s="13">
        <f t="shared" si="12"/>
        <v>1785.4076916128538</v>
      </c>
      <c r="Y30" s="13">
        <f t="shared" si="12"/>
        <v>1982.7785910919692</v>
      </c>
      <c r="Z30" s="13">
        <f t="shared" si="12"/>
        <v>2250.0901419323372</v>
      </c>
      <c r="AA30" s="13">
        <f t="shared" si="12"/>
        <v>2582.3393566905643</v>
      </c>
      <c r="AB30" s="13">
        <f t="shared" si="12"/>
        <v>2945.002916362936</v>
      </c>
      <c r="AC30" s="13">
        <f t="shared" si="12"/>
        <v>3331.5477619725843</v>
      </c>
      <c r="AD30" s="13">
        <f t="shared" si="12"/>
        <v>3538.132800122205</v>
      </c>
      <c r="AE30" s="13">
        <f t="shared" si="12"/>
        <v>3646.8440375458363</v>
      </c>
      <c r="AF30" s="13">
        <f t="shared" si="12"/>
        <v>3878.6980505246302</v>
      </c>
      <c r="AG30" s="13">
        <f t="shared" si="12"/>
        <v>4097.5898434798837</v>
      </c>
      <c r="AH30" s="13">
        <f t="shared" si="12"/>
        <v>4284.3509809587367</v>
      </c>
      <c r="AI30" s="13">
        <f t="shared" si="12"/>
        <v>4491.7194279029418</v>
      </c>
      <c r="AJ30" s="13">
        <f t="shared" si="12"/>
        <v>4796.606497847145</v>
      </c>
      <c r="AK30" s="13">
        <f t="shared" si="12"/>
        <v>5074.2577561685066</v>
      </c>
      <c r="AL30" s="13">
        <f t="shared" si="12"/>
        <v>5354.4187101052448</v>
      </c>
      <c r="AM30" s="13">
        <f t="shared" si="12"/>
        <v>5490.5808184106454</v>
      </c>
      <c r="AN30" s="13">
        <f t="shared" si="12"/>
        <v>5689.6675911702068</v>
      </c>
      <c r="AO30" s="13">
        <f t="shared" si="12"/>
        <v>5952.2214378460421</v>
      </c>
      <c r="AP30" s="13">
        <f t="shared" si="12"/>
        <v>6287.4117360823166</v>
      </c>
      <c r="AQ30" s="13">
        <f t="shared" si="12"/>
        <v>6647.7464018255314</v>
      </c>
      <c r="AR30" s="13">
        <f t="shared" si="12"/>
        <v>7011.2647333449586</v>
      </c>
      <c r="AS30" s="13">
        <f t="shared" si="12"/>
        <v>7392.2125620334664</v>
      </c>
      <c r="AT30" s="13">
        <f t="shared" si="12"/>
        <v>7816.5383542241525</v>
      </c>
      <c r="AU30" s="13">
        <f t="shared" si="12"/>
        <v>8285.731244039931</v>
      </c>
      <c r="AV30" s="13">
        <f t="shared" si="12"/>
        <v>8890.9588862978235</v>
      </c>
      <c r="AW30" s="13">
        <f t="shared" si="12"/>
        <v>9294.1132890965346</v>
      </c>
      <c r="AX30" s="13">
        <f t="shared" si="12"/>
        <v>9554.6056447888368</v>
      </c>
      <c r="AY30" s="13">
        <f t="shared" si="12"/>
        <v>9847.8966373823532</v>
      </c>
      <c r="AZ30" s="13">
        <f t="shared" si="12"/>
        <v>10617.411396885605</v>
      </c>
      <c r="BA30" s="13">
        <f t="shared" si="12"/>
        <v>11486.51036257231</v>
      </c>
      <c r="BB30" s="13">
        <f t="shared" si="12"/>
        <v>12407.016859752919</v>
      </c>
      <c r="BC30" s="13">
        <f t="shared" si="12"/>
        <v>13074.76887472934</v>
      </c>
      <c r="BD30" s="13">
        <f t="shared" si="12"/>
        <v>13845.648263002142</v>
      </c>
      <c r="BE30" s="13">
        <f t="shared" si="12"/>
        <v>13556.64597266947</v>
      </c>
      <c r="BF30" s="13">
        <f t="shared" si="12"/>
        <v>13906.889316697558</v>
      </c>
      <c r="BG30" s="13">
        <f t="shared" si="12"/>
        <v>14558.984290850231</v>
      </c>
      <c r="BH30" s="13">
        <f t="shared" si="12"/>
        <v>15097.441721757892</v>
      </c>
      <c r="BI30" s="13">
        <f t="shared" si="12"/>
        <v>15749.685968472731</v>
      </c>
      <c r="BJ30" s="13">
        <f t="shared" si="12"/>
        <v>16532.793130999082</v>
      </c>
      <c r="BK30" s="13">
        <f t="shared" si="12"/>
        <v>16948.002655002503</v>
      </c>
      <c r="BL30" s="13">
        <f t="shared" si="12"/>
        <v>17400.941504643808</v>
      </c>
      <c r="BM30" s="13">
        <f t="shared" si="12"/>
        <v>18053.540591271554</v>
      </c>
      <c r="BN30" s="13">
        <f t="shared" si="12"/>
        <v>18909.147368421054</v>
      </c>
      <c r="BO30" s="13">
        <f t="shared" si="12"/>
        <v>19642.006806282723</v>
      </c>
      <c r="BP30" s="13">
        <f t="shared" ref="BP30" si="13">BP24+BP29</f>
        <v>19895.424083769634</v>
      </c>
      <c r="BQ30" s="12"/>
    </row>
    <row r="31" spans="1:69" x14ac:dyDescent="0.35">
      <c r="A31" s="11"/>
      <c r="B31" s="12" t="s">
        <v>171</v>
      </c>
      <c r="C31" s="25">
        <f>C66/C30</f>
        <v>0.12080582689436239</v>
      </c>
      <c r="D31" s="25">
        <f t="shared" ref="D31:BO31" si="14">D66/D30</f>
        <v>0.10955066194289238</v>
      </c>
      <c r="E31" s="25">
        <f t="shared" si="14"/>
        <v>9.7281791896160485E-2</v>
      </c>
      <c r="F31" s="25">
        <f t="shared" si="14"/>
        <v>8.2427319565357496E-2</v>
      </c>
      <c r="G31" s="25">
        <f t="shared" si="14"/>
        <v>9.9669554312797823E-2</v>
      </c>
      <c r="H31" s="25">
        <f t="shared" si="14"/>
        <v>9.0147851635945686E-2</v>
      </c>
      <c r="I31" s="25">
        <f t="shared" si="14"/>
        <v>8.7820758418018993E-2</v>
      </c>
      <c r="J31" s="25">
        <f t="shared" si="14"/>
        <v>9.3636705267859957E-2</v>
      </c>
      <c r="K31" s="25">
        <f t="shared" si="14"/>
        <v>0.10041011176235001</v>
      </c>
      <c r="L31" s="25">
        <f t="shared" si="14"/>
        <v>0.10635652920371376</v>
      </c>
      <c r="M31" s="25">
        <f t="shared" si="14"/>
        <v>0.11775432979283908</v>
      </c>
      <c r="N31" s="25">
        <f t="shared" si="14"/>
        <v>0.1170869242684386</v>
      </c>
      <c r="O31" s="25">
        <f t="shared" si="14"/>
        <v>0.1030259220888224</v>
      </c>
      <c r="P31" s="25">
        <f t="shared" si="14"/>
        <v>0.10380928165072409</v>
      </c>
      <c r="Q31" s="25">
        <f t="shared" si="14"/>
        <v>9.0605605120158195E-2</v>
      </c>
      <c r="R31" s="25">
        <f t="shared" si="14"/>
        <v>6.8937514648476445E-2</v>
      </c>
      <c r="S31" s="25">
        <f t="shared" si="14"/>
        <v>7.3178494228966579E-2</v>
      </c>
      <c r="T31" s="25">
        <f t="shared" si="14"/>
        <v>7.9904865594525518E-2</v>
      </c>
      <c r="U31" s="25">
        <f t="shared" si="14"/>
        <v>9.0061902142094183E-2</v>
      </c>
      <c r="V31" s="25">
        <f t="shared" si="14"/>
        <v>8.4011444131338736E-2</v>
      </c>
      <c r="W31" s="25">
        <f t="shared" si="14"/>
        <v>7.3709300264264643E-2</v>
      </c>
      <c r="X31" s="25">
        <f t="shared" si="14"/>
        <v>8.6310818937266512E-2</v>
      </c>
      <c r="Y31" s="25">
        <f t="shared" si="14"/>
        <v>8.9167797551531716E-2</v>
      </c>
      <c r="Z31" s="25">
        <f t="shared" si="14"/>
        <v>9.1907429016334363E-2</v>
      </c>
      <c r="AA31" s="25">
        <f t="shared" si="14"/>
        <v>8.7052849741676028E-2</v>
      </c>
      <c r="AB31" s="25">
        <f t="shared" si="14"/>
        <v>7.1986346370691859E-2</v>
      </c>
      <c r="AC31" s="25">
        <f t="shared" si="14"/>
        <v>6.5014826583711577E-2</v>
      </c>
      <c r="AD31" s="25">
        <f t="shared" si="14"/>
        <v>4.8754529506083534E-2</v>
      </c>
      <c r="AE31" s="25">
        <f t="shared" si="14"/>
        <v>5.2812787719216867E-2</v>
      </c>
      <c r="AF31" s="25">
        <f t="shared" si="14"/>
        <v>5.8524792866847711E-2</v>
      </c>
      <c r="AG31" s="25">
        <f t="shared" si="14"/>
        <v>5.0029409440819843E-2</v>
      </c>
      <c r="AH31" s="25">
        <f t="shared" si="14"/>
        <v>3.9772651857264155E-2</v>
      </c>
      <c r="AI31" s="25">
        <f t="shared" si="14"/>
        <v>4.9535596239117505E-2</v>
      </c>
      <c r="AJ31" s="25">
        <f t="shared" si="14"/>
        <v>5.5143151750871207E-2</v>
      </c>
      <c r="AK31" s="25">
        <f t="shared" si="14"/>
        <v>4.8085850527278026E-2</v>
      </c>
      <c r="AL31" s="25">
        <f t="shared" si="14"/>
        <v>4.4505297942102118E-2</v>
      </c>
      <c r="AM31" s="25">
        <f t="shared" si="14"/>
        <v>4.2327033821400462E-2</v>
      </c>
      <c r="AN31" s="25">
        <f t="shared" si="14"/>
        <v>4.5187174097656151E-2</v>
      </c>
      <c r="AO31" s="25">
        <f t="shared" si="14"/>
        <v>5.1930191648221921E-2</v>
      </c>
      <c r="AP31" s="25">
        <f t="shared" si="14"/>
        <v>6.3285182631912587E-2</v>
      </c>
      <c r="AQ31" s="25">
        <f t="shared" si="14"/>
        <v>6.7992966740710314E-2</v>
      </c>
      <c r="AR31" s="25">
        <f t="shared" si="14"/>
        <v>6.9730643271082679E-2</v>
      </c>
      <c r="AS31" s="25">
        <f t="shared" si="14"/>
        <v>7.1304767764281407E-2</v>
      </c>
      <c r="AT31" s="25">
        <f t="shared" si="14"/>
        <v>6.2227034264745018E-2</v>
      </c>
      <c r="AU31" s="25">
        <f t="shared" si="14"/>
        <v>5.9089534234190583E-2</v>
      </c>
      <c r="AV31" s="25">
        <f t="shared" si="14"/>
        <v>5.074818203190215E-2</v>
      </c>
      <c r="AW31" s="25">
        <f t="shared" si="14"/>
        <v>3.5000649323010551E-2</v>
      </c>
      <c r="AX31" s="25">
        <f t="shared" si="14"/>
        <v>3.834799819287546E-2</v>
      </c>
      <c r="AY31" s="25">
        <f t="shared" si="14"/>
        <v>5.1625237217674189E-2</v>
      </c>
      <c r="AZ31" s="25">
        <f t="shared" si="14"/>
        <v>6.7483492276673981E-2</v>
      </c>
      <c r="BA31" s="25">
        <f t="shared" si="14"/>
        <v>8.9661695979993225E-2</v>
      </c>
      <c r="BB31" s="25">
        <f t="shared" si="14"/>
        <v>9.6018246244546829E-2</v>
      </c>
      <c r="BC31" s="25">
        <f t="shared" si="14"/>
        <v>8.5202270929095936E-2</v>
      </c>
      <c r="BD31" s="25">
        <f t="shared" si="14"/>
        <v>6.460513679162655E-2</v>
      </c>
      <c r="BE31" s="25">
        <f t="shared" si="14"/>
        <v>5.5773382407736848E-2</v>
      </c>
      <c r="BF31" s="25">
        <f t="shared" si="14"/>
        <v>7.4955655162109017E-2</v>
      </c>
      <c r="BG31" s="25">
        <f t="shared" si="14"/>
        <v>7.0561241050697401E-2</v>
      </c>
      <c r="BH31" s="25">
        <f t="shared" si="14"/>
        <v>8.4014233893152074E-2</v>
      </c>
      <c r="BI31" s="25">
        <f t="shared" si="14"/>
        <v>8.3938181538752044E-2</v>
      </c>
      <c r="BJ31" s="25">
        <f t="shared" si="14"/>
        <v>8.3258768744832026E-2</v>
      </c>
      <c r="BK31" s="25">
        <f t="shared" si="14"/>
        <v>7.5896849096865449E-2</v>
      </c>
      <c r="BL31" s="25">
        <f t="shared" si="14"/>
        <v>7.1766231710320469E-2</v>
      </c>
      <c r="BM31" s="25">
        <f t="shared" si="14"/>
        <v>7.0091514382048151E-2</v>
      </c>
      <c r="BN31" s="25">
        <f t="shared" si="14"/>
        <v>6.118202885932679E-2</v>
      </c>
      <c r="BO31" s="25">
        <f t="shared" si="14"/>
        <v>5.6929009903526298E-2</v>
      </c>
      <c r="BP31" s="25">
        <f t="shared" ref="BP31" si="15">BP66/BP30</f>
        <v>6.2989358493862932E-2</v>
      </c>
      <c r="BQ31" s="12"/>
    </row>
    <row r="32" spans="1:69" x14ac:dyDescent="0.35">
      <c r="A32" s="11"/>
      <c r="B32" s="12" t="s">
        <v>113</v>
      </c>
      <c r="C32" s="14">
        <v>244.22200000000001</v>
      </c>
      <c r="D32" s="14">
        <v>268.37299999999999</v>
      </c>
      <c r="E32" s="14">
        <v>245.74700000000001</v>
      </c>
      <c r="F32" s="14">
        <v>324.67</v>
      </c>
      <c r="G32" s="14">
        <v>362.15699999999998</v>
      </c>
      <c r="H32" s="14">
        <v>365.166</v>
      </c>
      <c r="I32" s="14">
        <v>437.67399999999998</v>
      </c>
      <c r="J32" s="14">
        <v>424.31400000000002</v>
      </c>
      <c r="K32" s="14">
        <v>465.779</v>
      </c>
      <c r="L32" s="14">
        <v>545.95500000000004</v>
      </c>
      <c r="M32" s="14">
        <v>623.81200000000001</v>
      </c>
      <c r="N32" s="14">
        <v>547.89099999999996</v>
      </c>
      <c r="O32" s="14">
        <v>712.221</v>
      </c>
      <c r="P32" s="14">
        <v>843.15</v>
      </c>
      <c r="Q32" s="14">
        <v>705.07500000000005</v>
      </c>
      <c r="R32" s="14">
        <v>702.18899999999996</v>
      </c>
      <c r="S32" s="14">
        <v>823.75300000000004</v>
      </c>
      <c r="T32" s="14">
        <v>1032.664</v>
      </c>
      <c r="U32" s="14">
        <v>809.37699999999995</v>
      </c>
      <c r="V32" s="14">
        <v>557.58100000000002</v>
      </c>
      <c r="W32" s="14">
        <v>754.81700000000001</v>
      </c>
      <c r="X32" s="14">
        <v>927.3</v>
      </c>
      <c r="Y32" s="14">
        <v>819.05399999999997</v>
      </c>
      <c r="Z32" s="14">
        <v>856.21299999999997</v>
      </c>
      <c r="AA32" s="14">
        <v>1014.625</v>
      </c>
      <c r="AB32" s="14">
        <v>1346.3320000000001</v>
      </c>
      <c r="AC32" s="14">
        <v>1225.4449999999999</v>
      </c>
      <c r="AD32" s="14">
        <v>1386.269</v>
      </c>
      <c r="AE32" s="14">
        <v>1630.1969999999999</v>
      </c>
      <c r="AF32" s="14">
        <v>1553.28</v>
      </c>
      <c r="AG32" s="14">
        <v>1916.9079999999999</v>
      </c>
      <c r="AH32" s="14">
        <v>2240.835</v>
      </c>
      <c r="AI32" s="14">
        <v>2286.6529999999998</v>
      </c>
      <c r="AJ32" s="14">
        <v>2558.076</v>
      </c>
      <c r="AK32" s="14">
        <v>3138.6</v>
      </c>
      <c r="AL32" s="14">
        <v>2955.8139999999999</v>
      </c>
      <c r="AM32" s="14">
        <v>3998.4810000000002</v>
      </c>
      <c r="AN32" s="14">
        <v>4361.1790000000001</v>
      </c>
      <c r="AO32" s="14">
        <v>4842.3379999999997</v>
      </c>
      <c r="AP32" s="14">
        <v>4796.8289999999997</v>
      </c>
      <c r="AQ32" s="14">
        <v>6406.7539999999999</v>
      </c>
      <c r="AR32" s="14">
        <v>7204.4160000000002</v>
      </c>
      <c r="AS32" s="14">
        <v>9136.8979999999992</v>
      </c>
      <c r="AT32" s="14">
        <v>11510.005999999999</v>
      </c>
      <c r="AU32" s="14">
        <v>15163.21</v>
      </c>
      <c r="AV32" s="14">
        <v>13135.116</v>
      </c>
      <c r="AW32" s="14">
        <v>11623.647000000001</v>
      </c>
      <c r="AX32" s="14">
        <v>8949.9480000000003</v>
      </c>
      <c r="AY32" s="14">
        <v>11578.828</v>
      </c>
      <c r="AZ32" s="14">
        <v>12960.643</v>
      </c>
      <c r="BA32" s="14">
        <v>13540.964</v>
      </c>
      <c r="BB32" s="14">
        <v>15092.891</v>
      </c>
      <c r="BC32" s="14">
        <v>16299.269</v>
      </c>
      <c r="BD32" s="14">
        <v>10504.222</v>
      </c>
      <c r="BE32" s="14">
        <v>13082.91</v>
      </c>
      <c r="BF32" s="14">
        <v>14829.489</v>
      </c>
      <c r="BG32" s="14">
        <v>14755.717000000001</v>
      </c>
      <c r="BH32" s="14">
        <v>16468.381000000001</v>
      </c>
      <c r="BI32" s="14">
        <v>21551.684000000001</v>
      </c>
      <c r="BJ32" s="14">
        <v>23700.547999999999</v>
      </c>
      <c r="BK32" s="14">
        <v>22610.543000000001</v>
      </c>
      <c r="BL32" s="14">
        <v>24421.136999999999</v>
      </c>
      <c r="BM32" s="14">
        <v>28935</v>
      </c>
      <c r="BN32" s="14">
        <v>26949</v>
      </c>
      <c r="BO32" s="15">
        <v>33385</v>
      </c>
      <c r="BP32" s="16">
        <v>40161.79</v>
      </c>
      <c r="BQ32" s="12"/>
    </row>
    <row r="33" spans="1:69" x14ac:dyDescent="0.35">
      <c r="A33" s="11"/>
      <c r="B33" s="12" t="s">
        <v>114</v>
      </c>
      <c r="C33" s="14">
        <f t="shared" ref="C33:AH33" si="16">C32/C66</f>
        <v>5.5758447488584482</v>
      </c>
      <c r="D33" s="14">
        <f t="shared" si="16"/>
        <v>6.0855555555555547</v>
      </c>
      <c r="E33" s="14">
        <f t="shared" si="16"/>
        <v>5.8372209026128266</v>
      </c>
      <c r="F33" s="14">
        <f t="shared" si="16"/>
        <v>8.9936288088642655</v>
      </c>
      <c r="G33" s="14">
        <f t="shared" si="16"/>
        <v>7.9420394736842095</v>
      </c>
      <c r="H33" s="14">
        <f t="shared" si="16"/>
        <v>8.632765957446809</v>
      </c>
      <c r="I33" s="14">
        <f t="shared" si="16"/>
        <v>10.346903073286052</v>
      </c>
      <c r="J33" s="14">
        <f t="shared" si="16"/>
        <v>9.0665384615384621</v>
      </c>
      <c r="K33" s="14">
        <f t="shared" si="16"/>
        <v>8.9572884615384609</v>
      </c>
      <c r="L33" s="14">
        <f t="shared" si="16"/>
        <v>9.3806701030927844</v>
      </c>
      <c r="M33" s="14">
        <f t="shared" si="16"/>
        <v>9.0276700434153412</v>
      </c>
      <c r="N33" s="14">
        <f t="shared" si="16"/>
        <v>7.2954860186418111</v>
      </c>
      <c r="O33" s="14">
        <f t="shared" si="16"/>
        <v>9.9472206703910615</v>
      </c>
      <c r="P33" s="14">
        <f t="shared" si="16"/>
        <v>10.619017632241812</v>
      </c>
      <c r="Q33" s="14">
        <f t="shared" si="16"/>
        <v>9.2287303664921456</v>
      </c>
      <c r="R33" s="14">
        <f t="shared" si="16"/>
        <v>11.023375196232339</v>
      </c>
      <c r="S33" s="14">
        <f t="shared" si="16"/>
        <v>11.20752380952381</v>
      </c>
      <c r="T33" s="14">
        <f t="shared" si="16"/>
        <v>11.883360184119677</v>
      </c>
      <c r="U33" s="14">
        <f t="shared" si="16"/>
        <v>7.3512897366030883</v>
      </c>
      <c r="V33" s="14">
        <f t="shared" si="16"/>
        <v>4.5221492295214922</v>
      </c>
      <c r="W33" s="14">
        <f t="shared" si="16"/>
        <v>6.3059064327485377</v>
      </c>
      <c r="X33" s="14">
        <f t="shared" si="16"/>
        <v>6.0175210902011678</v>
      </c>
      <c r="Y33" s="14">
        <f t="shared" si="16"/>
        <v>4.6326583710407236</v>
      </c>
      <c r="Z33" s="14">
        <f t="shared" si="16"/>
        <v>4.14029497098646</v>
      </c>
      <c r="AA33" s="14">
        <f t="shared" si="16"/>
        <v>4.5134564056939501</v>
      </c>
      <c r="AB33" s="14">
        <f t="shared" si="16"/>
        <v>6.3506226415094345</v>
      </c>
      <c r="AC33" s="14">
        <f t="shared" si="16"/>
        <v>5.6576408125577098</v>
      </c>
      <c r="AD33" s="14">
        <f t="shared" si="16"/>
        <v>8.0363420289855068</v>
      </c>
      <c r="AE33" s="14">
        <f t="shared" si="16"/>
        <v>8.4641588785046729</v>
      </c>
      <c r="AF33" s="14">
        <f t="shared" si="16"/>
        <v>6.8426431718061673</v>
      </c>
      <c r="AG33" s="14">
        <f t="shared" si="16"/>
        <v>9.3507707317073159</v>
      </c>
      <c r="AH33" s="14">
        <f t="shared" si="16"/>
        <v>13.15044014084507</v>
      </c>
      <c r="AI33" s="14">
        <f t="shared" ref="AI33:BN33" si="17">AI32/AI66</f>
        <v>10.277092134831459</v>
      </c>
      <c r="AJ33" s="14">
        <f t="shared" si="17"/>
        <v>9.6713648393194713</v>
      </c>
      <c r="AK33" s="14">
        <f t="shared" si="17"/>
        <v>12.86311475409836</v>
      </c>
      <c r="AL33" s="14">
        <f t="shared" si="17"/>
        <v>12.403751573646662</v>
      </c>
      <c r="AM33" s="14">
        <f t="shared" si="17"/>
        <v>17.205167814113597</v>
      </c>
      <c r="AN33" s="14">
        <f t="shared" si="17"/>
        <v>16.962967716841696</v>
      </c>
      <c r="AO33" s="14">
        <f t="shared" si="17"/>
        <v>15.665926884503396</v>
      </c>
      <c r="AP33" s="14">
        <f t="shared" si="17"/>
        <v>12.055363156572003</v>
      </c>
      <c r="AQ33" s="14">
        <f t="shared" si="17"/>
        <v>14.174234513274335</v>
      </c>
      <c r="AR33" s="14">
        <f t="shared" si="17"/>
        <v>14.735970546123953</v>
      </c>
      <c r="AS33" s="14">
        <f t="shared" si="17"/>
        <v>17.334278125592864</v>
      </c>
      <c r="AT33" s="14">
        <f t="shared" si="17"/>
        <v>23.66366365131579</v>
      </c>
      <c r="AU33" s="14">
        <f t="shared" si="17"/>
        <v>30.970608660130715</v>
      </c>
      <c r="AV33" s="14">
        <f t="shared" si="17"/>
        <v>29.111515957446809</v>
      </c>
      <c r="AW33" s="14">
        <f t="shared" si="17"/>
        <v>35.732084229941592</v>
      </c>
      <c r="AX33" s="14">
        <f t="shared" si="17"/>
        <v>24.426713973799128</v>
      </c>
      <c r="AY33" s="14">
        <f t="shared" si="17"/>
        <v>22.77503540519276</v>
      </c>
      <c r="AZ33" s="14">
        <f t="shared" si="17"/>
        <v>18.088824842986742</v>
      </c>
      <c r="BA33" s="14">
        <f t="shared" si="17"/>
        <v>13.147843479949508</v>
      </c>
      <c r="BB33" s="14">
        <f t="shared" si="17"/>
        <v>12.669261311172669</v>
      </c>
      <c r="BC33" s="14">
        <f t="shared" si="17"/>
        <v>14.631300718132854</v>
      </c>
      <c r="BD33" s="14">
        <f t="shared" si="17"/>
        <v>11.743121296813863</v>
      </c>
      <c r="BE33" s="14">
        <f t="shared" si="17"/>
        <v>17.303147731781511</v>
      </c>
      <c r="BF33" s="14">
        <f t="shared" si="17"/>
        <v>14.22629412893323</v>
      </c>
      <c r="BG33" s="14">
        <f t="shared" si="17"/>
        <v>14.363590966611508</v>
      </c>
      <c r="BH33" s="14">
        <f t="shared" si="17"/>
        <v>12.983586408073164</v>
      </c>
      <c r="BI33" s="14">
        <f t="shared" si="17"/>
        <v>16.3023328290469</v>
      </c>
      <c r="BJ33" s="14">
        <f t="shared" si="17"/>
        <v>17.2179789320741</v>
      </c>
      <c r="BK33" s="14">
        <f t="shared" si="17"/>
        <v>17.577970146933065</v>
      </c>
      <c r="BL33" s="14">
        <f t="shared" si="17"/>
        <v>19.555683055733503</v>
      </c>
      <c r="BM33" s="14">
        <f t="shared" si="17"/>
        <v>22.866287339971549</v>
      </c>
      <c r="BN33" s="14">
        <f t="shared" si="17"/>
        <v>23.294148154550953</v>
      </c>
      <c r="BO33" s="14">
        <f t="shared" ref="BO33:BP33" si="18">BO32/BO66</f>
        <v>29.856018601323555</v>
      </c>
      <c r="BP33" s="14">
        <f t="shared" si="18"/>
        <v>32.047390679859561</v>
      </c>
      <c r="BQ33" s="17" t="s">
        <v>115</v>
      </c>
    </row>
    <row r="34" spans="1:69" x14ac:dyDescent="0.35">
      <c r="A34" s="11"/>
      <c r="B34" s="12" t="s">
        <v>116</v>
      </c>
      <c r="C34" s="14">
        <f>C33-C27</f>
        <v>-4.8114260912867364</v>
      </c>
      <c r="D34" s="14">
        <f t="shared" ref="D34:BO34" si="19">D33-D27</f>
        <v>-5.2907930233607274</v>
      </c>
      <c r="E34" s="14">
        <f t="shared" si="19"/>
        <v>-6.90515215384064</v>
      </c>
      <c r="F34" s="14">
        <f t="shared" si="19"/>
        <v>-5.9975012644412526</v>
      </c>
      <c r="G34" s="14">
        <f t="shared" si="19"/>
        <v>-4.6272773645672292</v>
      </c>
      <c r="H34" s="14">
        <f t="shared" si="19"/>
        <v>-5.3050864066499841</v>
      </c>
      <c r="I34" s="14">
        <f t="shared" si="19"/>
        <v>-3.9620791823805011</v>
      </c>
      <c r="J34" s="14">
        <f t="shared" si="19"/>
        <v>-4.47856836235073</v>
      </c>
      <c r="K34" s="14">
        <f t="shared" si="19"/>
        <v>-3.7451611641124121</v>
      </c>
      <c r="L34" s="14">
        <f t="shared" si="19"/>
        <v>-2.6603119453276776</v>
      </c>
      <c r="M34" s="14">
        <f t="shared" si="19"/>
        <v>-1.8969125080444496</v>
      </c>
      <c r="N34" s="14">
        <f t="shared" si="19"/>
        <v>-3.6863695067811539</v>
      </c>
      <c r="O34" s="14">
        <f t="shared" si="19"/>
        <v>-2.4652668032162932</v>
      </c>
      <c r="P34" s="14">
        <f t="shared" si="19"/>
        <v>-1.7119064204986678</v>
      </c>
      <c r="Q34" s="14">
        <f t="shared" si="19"/>
        <v>-4.862985123428194</v>
      </c>
      <c r="R34" s="14">
        <f t="shared" si="19"/>
        <v>-7.2882812388836822</v>
      </c>
      <c r="S34" s="14">
        <f t="shared" si="19"/>
        <v>-6.0302639097276369</v>
      </c>
      <c r="T34" s="14">
        <f t="shared" si="19"/>
        <v>-3.9863368457550639</v>
      </c>
      <c r="U34" s="14">
        <f t="shared" si="19"/>
        <v>-6.7253484846260614</v>
      </c>
      <c r="V34" s="14">
        <f t="shared" si="19"/>
        <v>-10.297215409769416</v>
      </c>
      <c r="W34" s="14">
        <f t="shared" si="19"/>
        <v>-10.508428633508485</v>
      </c>
      <c r="X34" s="14">
        <f t="shared" si="19"/>
        <v>-8.4077229383626726</v>
      </c>
      <c r="Y34" s="14">
        <f t="shared" si="19"/>
        <v>-9.3811227584626096</v>
      </c>
      <c r="Z34" s="14">
        <f t="shared" si="19"/>
        <v>-9.4544247197490332</v>
      </c>
      <c r="AA34" s="14">
        <f t="shared" si="19"/>
        <v>-9.7606794010371587</v>
      </c>
      <c r="AB34" s="14">
        <f t="shared" si="19"/>
        <v>-10.774501996889178</v>
      </c>
      <c r="AC34" s="14">
        <f t="shared" si="19"/>
        <v>-13.315484946904384</v>
      </c>
      <c r="AD34" s="14">
        <f t="shared" si="19"/>
        <v>-17.161615382091554</v>
      </c>
      <c r="AE34" s="14">
        <f t="shared" si="19"/>
        <v>-14.961396763852321</v>
      </c>
      <c r="AF34" s="14">
        <f t="shared" si="19"/>
        <v>-14.483266473969501</v>
      </c>
      <c r="AG34" s="14">
        <f t="shared" si="19"/>
        <v>-15.612915000944719</v>
      </c>
      <c r="AH34" s="14">
        <f t="shared" si="19"/>
        <v>-18.196433474820299</v>
      </c>
      <c r="AI34" s="14">
        <f t="shared" si="19"/>
        <v>-15.016955905788048</v>
      </c>
      <c r="AJ34" s="14">
        <f t="shared" si="19"/>
        <v>-13.124724677962631</v>
      </c>
      <c r="AK34" s="14">
        <f t="shared" si="19"/>
        <v>-13.238790053746088</v>
      </c>
      <c r="AL34" s="14">
        <f t="shared" si="19"/>
        <v>-15.758905045437363</v>
      </c>
      <c r="AM34" s="14">
        <f t="shared" si="19"/>
        <v>-12.408794353559198</v>
      </c>
      <c r="AN34" s="14">
        <f t="shared" si="19"/>
        <v>-10.828134258100089</v>
      </c>
      <c r="AO34" s="14">
        <f t="shared" si="19"/>
        <v>-8.5282591581061915</v>
      </c>
      <c r="AP34" s="14">
        <f t="shared" si="19"/>
        <v>-7.8830350769318294</v>
      </c>
      <c r="AQ34" s="14">
        <f t="shared" si="19"/>
        <v>-4.4032281008031298</v>
      </c>
      <c r="AR34" s="14">
        <f t="shared" si="19"/>
        <v>-3.3963847533166653</v>
      </c>
      <c r="AS34" s="14">
        <f t="shared" si="19"/>
        <v>-0.45825355102670784</v>
      </c>
      <c r="AT34" s="14">
        <f t="shared" si="19"/>
        <v>3.2867435681735593</v>
      </c>
      <c r="AU34" s="14">
        <f t="shared" si="19"/>
        <v>9.5130970722136858</v>
      </c>
      <c r="AV34" s="14">
        <f t="shared" si="19"/>
        <v>4.1610401480447692</v>
      </c>
      <c r="AW34" s="14">
        <f t="shared" si="19"/>
        <v>-6.7203921427726243E-2</v>
      </c>
      <c r="AX34" s="14">
        <f t="shared" si="19"/>
        <v>-8.1621588646758845</v>
      </c>
      <c r="AY34" s="14">
        <f t="shared" si="19"/>
        <v>-1.4245155094640545</v>
      </c>
      <c r="AZ34" s="14">
        <f t="shared" si="19"/>
        <v>-0.39206558035251149</v>
      </c>
      <c r="BA34" s="14">
        <f t="shared" si="19"/>
        <v>-0.75124473447749907</v>
      </c>
      <c r="BB34" s="14">
        <f t="shared" si="19"/>
        <v>-0.27555832096317445</v>
      </c>
      <c r="BC34" s="14">
        <f t="shared" si="19"/>
        <v>9.2684757885757918E-2</v>
      </c>
      <c r="BD34" s="14">
        <f t="shared" si="19"/>
        <v>-7.2892362526873686</v>
      </c>
      <c r="BE34" s="14">
        <f t="shared" si="19"/>
        <v>-4.5364982014189863</v>
      </c>
      <c r="BF34" s="14">
        <f t="shared" si="19"/>
        <v>-2.115519703024642</v>
      </c>
      <c r="BG34" s="14">
        <f t="shared" si="19"/>
        <v>-3.0327470877410043</v>
      </c>
      <c r="BH34" s="14">
        <f t="shared" si="19"/>
        <v>-1.6826045673769894</v>
      </c>
      <c r="BI34" s="14">
        <f t="shared" si="19"/>
        <v>1.6391032606602227</v>
      </c>
      <c r="BJ34" s="14">
        <f t="shared" si="19"/>
        <v>2.4385671294474154</v>
      </c>
      <c r="BK34" s="14">
        <f t="shared" si="19"/>
        <v>1.3522216401492955</v>
      </c>
      <c r="BL34" s="14">
        <f t="shared" si="19"/>
        <v>2.445833198983415</v>
      </c>
      <c r="BM34" s="14">
        <f t="shared" si="19"/>
        <v>5.3314873226370771</v>
      </c>
      <c r="BN34" s="14">
        <f t="shared" si="19"/>
        <v>3.1871698868573439</v>
      </c>
      <c r="BO34" s="14">
        <f t="shared" si="19"/>
        <v>8.2493267040054086</v>
      </c>
      <c r="BQ34" s="18"/>
    </row>
    <row r="35" spans="1:69" x14ac:dyDescent="0.35">
      <c r="A35" s="11"/>
      <c r="B35" s="12" t="s">
        <v>117</v>
      </c>
      <c r="C35" s="14">
        <f>C33-C28</f>
        <v>-1.9081735159817352</v>
      </c>
      <c r="D35" s="14">
        <f t="shared" ref="D35:BO35" si="20">D33-D28</f>
        <v>-2.1729478458049893</v>
      </c>
      <c r="E35" s="14">
        <f t="shared" si="20"/>
        <v>-3.4668171021377665</v>
      </c>
      <c r="F35" s="14">
        <f t="shared" si="20"/>
        <v>-2.0894736842105264</v>
      </c>
      <c r="G35" s="14">
        <f t="shared" si="20"/>
        <v>-1.1983114035087734</v>
      </c>
      <c r="H35" s="14">
        <f t="shared" si="20"/>
        <v>-1.4357919621749407</v>
      </c>
      <c r="I35" s="14">
        <f t="shared" si="20"/>
        <v>1.8297872340426125E-2</v>
      </c>
      <c r="J35" s="14">
        <f t="shared" si="20"/>
        <v>-0.56594017094017168</v>
      </c>
      <c r="K35" s="14">
        <f t="shared" si="20"/>
        <v>-4.0384615384780886E-4</v>
      </c>
      <c r="L35" s="14">
        <f t="shared" si="20"/>
        <v>0.94424398625429617</v>
      </c>
      <c r="M35" s="14">
        <f t="shared" si="20"/>
        <v>1.4270911722141824</v>
      </c>
      <c r="N35" s="14">
        <f t="shared" si="20"/>
        <v>-0.31703062583222508</v>
      </c>
      <c r="O35" s="14">
        <f t="shared" si="20"/>
        <v>1.2740363128491605</v>
      </c>
      <c r="P35" s="14">
        <f t="shared" si="20"/>
        <v>2.015743073047858</v>
      </c>
      <c r="Q35" s="14">
        <f t="shared" si="20"/>
        <v>-0.62990837696335156</v>
      </c>
      <c r="R35" s="14">
        <f t="shared" si="20"/>
        <v>-1.9860439560439573</v>
      </c>
      <c r="S35" s="14">
        <f t="shared" si="20"/>
        <v>-1.1026802721088433</v>
      </c>
      <c r="T35" s="14">
        <f t="shared" si="20"/>
        <v>0.61293440736478821</v>
      </c>
      <c r="U35" s="14">
        <f t="shared" si="20"/>
        <v>-2.6659673024523167</v>
      </c>
      <c r="V35" s="14">
        <f t="shared" si="20"/>
        <v>-6.4016139497161397</v>
      </c>
      <c r="W35" s="14">
        <f t="shared" si="20"/>
        <v>-6.1610944026733492</v>
      </c>
      <c r="X35" s="14">
        <f t="shared" si="20"/>
        <v>-4.6093445814406238</v>
      </c>
      <c r="Y35" s="14">
        <f t="shared" si="20"/>
        <v>-5.6512782805429866</v>
      </c>
      <c r="Z35" s="14">
        <f t="shared" si="20"/>
        <v>-5.8292408123791084</v>
      </c>
      <c r="AA35" s="14">
        <f t="shared" si="20"/>
        <v>-6.0421485765124556</v>
      </c>
      <c r="AB35" s="14">
        <f t="shared" si="20"/>
        <v>-6.481924528301886</v>
      </c>
      <c r="AC35" s="14">
        <f t="shared" si="20"/>
        <v>-8.5431902123730374</v>
      </c>
      <c r="AD35" s="14">
        <f t="shared" si="20"/>
        <v>-10.908585507246377</v>
      </c>
      <c r="AE35" s="14">
        <f t="shared" si="20"/>
        <v>-8.9880737279335428</v>
      </c>
      <c r="AF35" s="14">
        <f t="shared" si="20"/>
        <v>-8.8243171806167418</v>
      </c>
      <c r="AG35" s="14">
        <f t="shared" si="20"/>
        <v>-8.9014243902439016</v>
      </c>
      <c r="AH35" s="14">
        <f t="shared" si="20"/>
        <v>-9.7069542253521135</v>
      </c>
      <c r="AI35" s="14">
        <f t="shared" si="20"/>
        <v>-8.092346067415729</v>
      </c>
      <c r="AJ35" s="14">
        <f t="shared" si="20"/>
        <v>-6.7978223062381868</v>
      </c>
      <c r="AK35" s="14">
        <f t="shared" si="20"/>
        <v>-5.9959016393442628</v>
      </c>
      <c r="AL35" s="14">
        <f t="shared" si="20"/>
        <v>-7.9747629039026435</v>
      </c>
      <c r="AM35" s="14">
        <f t="shared" si="20"/>
        <v>-4.2195309810671269</v>
      </c>
      <c r="AN35" s="14">
        <f t="shared" si="20"/>
        <v>-3.0809840528977048</v>
      </c>
      <c r="AO35" s="14">
        <f t="shared" si="20"/>
        <v>-1.8057651245551618</v>
      </c>
      <c r="AP35" s="14">
        <f t="shared" si="20"/>
        <v>-2.2773837647650161</v>
      </c>
      <c r="AQ35" s="14">
        <f t="shared" si="20"/>
        <v>0.79370353982300834</v>
      </c>
      <c r="AR35" s="14">
        <f t="shared" si="20"/>
        <v>1.7081529965228075</v>
      </c>
      <c r="AS35" s="14">
        <f t="shared" si="20"/>
        <v>4.6167672168468954</v>
      </c>
      <c r="AT35" s="14">
        <f t="shared" si="20"/>
        <v>9.1470106907894753</v>
      </c>
      <c r="AU35" s="14">
        <f t="shared" si="20"/>
        <v>15.713255718954246</v>
      </c>
      <c r="AV35" s="14">
        <f t="shared" si="20"/>
        <v>11.386117021276597</v>
      </c>
      <c r="AW35" s="14">
        <f t="shared" si="20"/>
        <v>9.9441961266523222</v>
      </c>
      <c r="AX35" s="14">
        <f t="shared" si="20"/>
        <v>0.82163755458515197</v>
      </c>
      <c r="AY35" s="14">
        <f t="shared" si="20"/>
        <v>5.254579071597167</v>
      </c>
      <c r="AZ35" s="14">
        <f t="shared" si="20"/>
        <v>4.6367662247034218</v>
      </c>
      <c r="BA35" s="14">
        <f t="shared" si="20"/>
        <v>2.9557859986406445</v>
      </c>
      <c r="BB35" s="14">
        <f t="shared" si="20"/>
        <v>3.1389163099135402</v>
      </c>
      <c r="BC35" s="14">
        <f t="shared" si="20"/>
        <v>3.8709775583482937</v>
      </c>
      <c r="BD35" s="14">
        <f t="shared" si="20"/>
        <v>-2.5431839016210169</v>
      </c>
      <c r="BE35" s="14">
        <f t="shared" si="20"/>
        <v>0.8783361989154912</v>
      </c>
      <c r="BF35" s="14">
        <f t="shared" si="20"/>
        <v>1.9441567536454336</v>
      </c>
      <c r="BG35" s="14">
        <f t="shared" si="20"/>
        <v>1.2632307991823239</v>
      </c>
      <c r="BH35" s="14">
        <f t="shared" si="20"/>
        <v>1.986424629454433</v>
      </c>
      <c r="BI35" s="14">
        <f t="shared" si="20"/>
        <v>5.3081573373676267</v>
      </c>
      <c r="BJ35" s="14">
        <f t="shared" si="20"/>
        <v>6.1413352706138742</v>
      </c>
      <c r="BK35" s="14">
        <f t="shared" si="20"/>
        <v>5.5192746637642855</v>
      </c>
      <c r="BL35" s="14">
        <f t="shared" si="20"/>
        <v>6.8112083600256241</v>
      </c>
      <c r="BM35" s="14">
        <f t="shared" si="20"/>
        <v>9.8168168168168179</v>
      </c>
      <c r="BN35" s="14">
        <f t="shared" si="20"/>
        <v>8.3160169418272964</v>
      </c>
      <c r="BO35" s="14">
        <f t="shared" si="20"/>
        <v>13.757556787694512</v>
      </c>
      <c r="BQ35" s="18"/>
    </row>
    <row r="36" spans="1:69" x14ac:dyDescent="0.35">
      <c r="A36" s="19"/>
      <c r="B36" s="20" t="s">
        <v>118</v>
      </c>
      <c r="C36" s="21">
        <f t="shared" ref="C36:BN36" si="21">C23/C25</f>
        <v>0.27950099886530183</v>
      </c>
      <c r="D36" s="21">
        <f t="shared" si="21"/>
        <v>0.27406378733278469</v>
      </c>
      <c r="E36" s="21">
        <f t="shared" si="21"/>
        <v>0.26983475028315096</v>
      </c>
      <c r="F36" s="21">
        <f t="shared" si="21"/>
        <v>0.26068932502891773</v>
      </c>
      <c r="G36" s="21">
        <f t="shared" si="21"/>
        <v>0.27280448135600271</v>
      </c>
      <c r="H36" s="21">
        <f t="shared" si="21"/>
        <v>0.27761052014312854</v>
      </c>
      <c r="I36" s="21">
        <f t="shared" si="21"/>
        <v>0.27817331684401542</v>
      </c>
      <c r="J36" s="21">
        <f t="shared" si="21"/>
        <v>0.28885916089712538</v>
      </c>
      <c r="K36" s="21">
        <f t="shared" si="21"/>
        <v>0.29480591762367908</v>
      </c>
      <c r="L36" s="21">
        <f t="shared" si="21"/>
        <v>0.29935730466891791</v>
      </c>
      <c r="M36" s="21">
        <f t="shared" si="21"/>
        <v>0.3042682559815032</v>
      </c>
      <c r="N36" s="21">
        <f t="shared" si="21"/>
        <v>0.30680961638485582</v>
      </c>
      <c r="O36" s="21">
        <f t="shared" si="21"/>
        <v>0.30125332444575087</v>
      </c>
      <c r="P36" s="21">
        <f t="shared" si="21"/>
        <v>0.30230090442557517</v>
      </c>
      <c r="Q36" s="21">
        <f t="shared" si="21"/>
        <v>0.30039470705271598</v>
      </c>
      <c r="R36" s="21">
        <f t="shared" si="21"/>
        <v>0.28955530602199897</v>
      </c>
      <c r="S36" s="21">
        <f t="shared" si="21"/>
        <v>0.28585939900603285</v>
      </c>
      <c r="T36" s="21">
        <f t="shared" si="21"/>
        <v>0.28981468546385691</v>
      </c>
      <c r="U36" s="21">
        <f t="shared" si="21"/>
        <v>0.28837717630987642</v>
      </c>
      <c r="V36" s="21">
        <f t="shared" si="21"/>
        <v>0.26287236699235955</v>
      </c>
      <c r="W36" s="21">
        <f t="shared" si="21"/>
        <v>0.25854928034349434</v>
      </c>
      <c r="X36" s="21">
        <f t="shared" si="21"/>
        <v>0.26331466902055672</v>
      </c>
      <c r="Y36" s="21">
        <f t="shared" si="21"/>
        <v>0.26615546821029989</v>
      </c>
      <c r="Z36" s="21">
        <f t="shared" si="21"/>
        <v>0.26666117359083241</v>
      </c>
      <c r="AA36" s="21">
        <f t="shared" si="21"/>
        <v>0.26050829800646802</v>
      </c>
      <c r="AB36" s="21">
        <f t="shared" si="21"/>
        <v>0.25065963368011412</v>
      </c>
      <c r="AC36" s="21">
        <f t="shared" si="21"/>
        <v>0.25152917843025169</v>
      </c>
      <c r="AD36" s="21">
        <f t="shared" si="21"/>
        <v>0.24815622047588409</v>
      </c>
      <c r="AE36" s="21">
        <f t="shared" si="21"/>
        <v>0.25499173326408087</v>
      </c>
      <c r="AF36" s="21">
        <f t="shared" si="21"/>
        <v>0.26535558798420167</v>
      </c>
      <c r="AG36" s="21">
        <f t="shared" si="21"/>
        <v>0.26885014827447179</v>
      </c>
      <c r="AH36" s="21">
        <f t="shared" si="21"/>
        <v>0.27082379421805036</v>
      </c>
      <c r="AI36" s="21">
        <f t="shared" si="21"/>
        <v>0.27376439814031123</v>
      </c>
      <c r="AJ36" s="21">
        <f t="shared" si="21"/>
        <v>0.27754332017901201</v>
      </c>
      <c r="AK36" s="21">
        <f t="shared" si="21"/>
        <v>0.27748505205739266</v>
      </c>
      <c r="AL36" s="21">
        <f t="shared" si="21"/>
        <v>0.27639942661729949</v>
      </c>
      <c r="AM36" s="21">
        <f t="shared" si="21"/>
        <v>0.27653386352440334</v>
      </c>
      <c r="AN36" s="21">
        <f t="shared" si="21"/>
        <v>0.27876369250084815</v>
      </c>
      <c r="AO36" s="21">
        <f t="shared" si="21"/>
        <v>0.27785576343472401</v>
      </c>
      <c r="AP36" s="21">
        <f t="shared" si="21"/>
        <v>0.28114852790668315</v>
      </c>
      <c r="AQ36" s="21">
        <f t="shared" si="21"/>
        <v>0.27974388906524045</v>
      </c>
      <c r="AR36" s="21">
        <f t="shared" si="21"/>
        <v>0.28151542728687584</v>
      </c>
      <c r="AS36" s="21">
        <f t="shared" si="21"/>
        <v>0.28523320121680479</v>
      </c>
      <c r="AT36" s="21">
        <f t="shared" si="21"/>
        <v>0.2875933702789607</v>
      </c>
      <c r="AU36" s="21">
        <f t="shared" si="21"/>
        <v>0.28895049742076984</v>
      </c>
      <c r="AV36" s="21">
        <f t="shared" si="21"/>
        <v>0.28957671703035082</v>
      </c>
      <c r="AW36" s="21">
        <f t="shared" si="21"/>
        <v>0.27965360667924666</v>
      </c>
      <c r="AX36" s="21">
        <f t="shared" si="21"/>
        <v>0.27567067028641168</v>
      </c>
      <c r="AY36" s="21">
        <f t="shared" si="21"/>
        <v>0.27600076565949527</v>
      </c>
      <c r="AZ36" s="21">
        <f t="shared" si="21"/>
        <v>0.27210982208438889</v>
      </c>
      <c r="BA36" s="21">
        <f t="shared" si="21"/>
        <v>0.26671035365257356</v>
      </c>
      <c r="BB36" s="21">
        <f t="shared" si="21"/>
        <v>0.26377151075942334</v>
      </c>
      <c r="BC36" s="21">
        <f t="shared" si="21"/>
        <v>0.25987981323624704</v>
      </c>
      <c r="BD36" s="21">
        <f t="shared" si="21"/>
        <v>0.24936754885580265</v>
      </c>
      <c r="BE36" s="21">
        <f t="shared" si="21"/>
        <v>0.24793599753844361</v>
      </c>
      <c r="BF36" s="21">
        <f t="shared" si="21"/>
        <v>0.24842263523593802</v>
      </c>
      <c r="BG36" s="21">
        <f t="shared" si="21"/>
        <v>0.24694725254827335</v>
      </c>
      <c r="BH36" s="21">
        <f t="shared" si="21"/>
        <v>0.2501691954627509</v>
      </c>
      <c r="BI36" s="21">
        <f t="shared" si="21"/>
        <v>0.25022141674830856</v>
      </c>
      <c r="BJ36" s="21">
        <f t="shared" si="21"/>
        <v>0.25053555517739762</v>
      </c>
      <c r="BK36" s="21">
        <f t="shared" si="21"/>
        <v>0.25681730626311644</v>
      </c>
      <c r="BL36" s="21">
        <f t="shared" si="21"/>
        <v>0.25513813374113314</v>
      </c>
      <c r="BM36" s="21">
        <f t="shared" si="21"/>
        <v>0.25579587390478659</v>
      </c>
      <c r="BN36" s="21">
        <f t="shared" si="21"/>
        <v>0.25507796281903777</v>
      </c>
      <c r="BO36" s="21">
        <f t="shared" ref="BO36" si="22">BO23/BO25</f>
        <v>0.25493167162589986</v>
      </c>
      <c r="BQ36" s="22"/>
    </row>
    <row r="37" spans="1:69" x14ac:dyDescent="0.35">
      <c r="A37" s="19"/>
      <c r="B37" s="20" t="s">
        <v>119</v>
      </c>
      <c r="C37" s="23">
        <f t="shared" ref="C37:BN37" si="23">(C46/C20)/C25</f>
        <v>7.6413540991909723E-2</v>
      </c>
      <c r="D37" s="23">
        <f t="shared" si="23"/>
        <v>7.6447497746112869E-2</v>
      </c>
      <c r="E37" s="23">
        <f t="shared" si="23"/>
        <v>7.6546017558655977E-2</v>
      </c>
      <c r="F37" s="23">
        <f t="shared" si="23"/>
        <v>6.9961205273381413E-2</v>
      </c>
      <c r="G37" s="23">
        <f t="shared" si="23"/>
        <v>7.10303717690315E-2</v>
      </c>
      <c r="H37" s="23">
        <f t="shared" si="23"/>
        <v>7.3492659671669833E-2</v>
      </c>
      <c r="I37" s="23">
        <f t="shared" si="23"/>
        <v>7.3955243621213002E-2</v>
      </c>
      <c r="J37" s="23">
        <f t="shared" si="23"/>
        <v>7.7304230028490697E-2</v>
      </c>
      <c r="K37" s="23">
        <f t="shared" si="23"/>
        <v>7.8840227695255533E-2</v>
      </c>
      <c r="L37" s="23">
        <f t="shared" si="23"/>
        <v>8.0218668214866548E-2</v>
      </c>
      <c r="M37" s="23">
        <f t="shared" si="23"/>
        <v>8.1621229681053453E-2</v>
      </c>
      <c r="N37" s="23">
        <f t="shared" si="23"/>
        <v>8.4516380580639511E-2</v>
      </c>
      <c r="O37" s="23">
        <f t="shared" si="23"/>
        <v>8.3231561604671003E-2</v>
      </c>
      <c r="P37" s="23">
        <f t="shared" si="23"/>
        <v>8.3511619288928945E-2</v>
      </c>
      <c r="Q37" s="23">
        <f t="shared" si="23"/>
        <v>8.3609837169211693E-2</v>
      </c>
      <c r="R37" s="23">
        <f t="shared" si="23"/>
        <v>8.1722305664686426E-2</v>
      </c>
      <c r="S37" s="23">
        <f t="shared" si="23"/>
        <v>7.8607121421613468E-2</v>
      </c>
      <c r="T37" s="23">
        <f t="shared" si="23"/>
        <v>7.8417166356058957E-2</v>
      </c>
      <c r="U37" s="23">
        <f t="shared" si="23"/>
        <v>7.7164523798345139E-2</v>
      </c>
      <c r="V37" s="23">
        <f t="shared" si="23"/>
        <v>6.6087654201097842E-2</v>
      </c>
      <c r="W37" s="23">
        <f t="shared" si="23"/>
        <v>6.540896113604508E-2</v>
      </c>
      <c r="X37" s="23">
        <f t="shared" si="23"/>
        <v>6.6492280298682732E-2</v>
      </c>
      <c r="Y37" s="23">
        <f t="shared" si="23"/>
        <v>6.642564026096949E-2</v>
      </c>
      <c r="Z37" s="23">
        <f t="shared" si="23"/>
        <v>6.7009654940930752E-2</v>
      </c>
      <c r="AA37" s="23">
        <f t="shared" si="23"/>
        <v>6.5269782267915036E-2</v>
      </c>
      <c r="AB37" s="23">
        <f t="shared" si="23"/>
        <v>6.1837565736917954E-2</v>
      </c>
      <c r="AC37" s="23">
        <f t="shared" si="23"/>
        <v>6.2207773476409406E-2</v>
      </c>
      <c r="AD37" s="23">
        <f t="shared" si="23"/>
        <v>6.2147388438589746E-2</v>
      </c>
      <c r="AE37" s="23">
        <f t="shared" si="23"/>
        <v>6.3288807452116624E-2</v>
      </c>
      <c r="AF37" s="23">
        <f t="shared" si="23"/>
        <v>6.6577005348527951E-2</v>
      </c>
      <c r="AG37" s="23">
        <f t="shared" si="23"/>
        <v>6.9542936710837E-2</v>
      </c>
      <c r="AH37" s="23">
        <f t="shared" si="23"/>
        <v>7.2910315703496903E-2</v>
      </c>
      <c r="AI37" s="23">
        <f t="shared" si="23"/>
        <v>7.1877180022272003E-2</v>
      </c>
      <c r="AJ37" s="23">
        <f t="shared" si="23"/>
        <v>7.3057749334087596E-2</v>
      </c>
      <c r="AK37" s="23">
        <f t="shared" si="23"/>
        <v>7.4213815649504133E-2</v>
      </c>
      <c r="AL37" s="23">
        <f t="shared" si="23"/>
        <v>7.4237334603629287E-2</v>
      </c>
      <c r="AM37" s="23">
        <f t="shared" si="23"/>
        <v>7.4318461484389878E-2</v>
      </c>
      <c r="AN37" s="23">
        <f t="shared" si="23"/>
        <v>7.5067972157222509E-2</v>
      </c>
      <c r="AO37" s="23">
        <f t="shared" si="23"/>
        <v>7.3775105366174668E-2</v>
      </c>
      <c r="AP37" s="23">
        <f t="shared" si="23"/>
        <v>7.3663902646218568E-2</v>
      </c>
      <c r="AQ37" s="23">
        <f t="shared" si="23"/>
        <v>7.1423778261569537E-2</v>
      </c>
      <c r="AR37" s="23">
        <f t="shared" si="23"/>
        <v>7.2416396956376194E-2</v>
      </c>
      <c r="AS37" s="23">
        <f t="shared" si="23"/>
        <v>7.3446363028658868E-2</v>
      </c>
      <c r="AT37" s="23">
        <f t="shared" si="23"/>
        <v>7.6239823991386624E-2</v>
      </c>
      <c r="AU37" s="23">
        <f t="shared" si="23"/>
        <v>7.7647295222614474E-2</v>
      </c>
      <c r="AV37" s="23">
        <f t="shared" si="23"/>
        <v>7.9346801023483238E-2</v>
      </c>
      <c r="AW37" s="23">
        <f t="shared" si="23"/>
        <v>7.7739266954276895E-2</v>
      </c>
      <c r="AX37" s="23">
        <f t="shared" si="23"/>
        <v>7.5851167501961164E-2</v>
      </c>
      <c r="AY37" s="23">
        <f t="shared" si="23"/>
        <v>7.6444175108858259E-2</v>
      </c>
      <c r="AZ37" s="23">
        <f t="shared" si="23"/>
        <v>7.3934758866666131E-2</v>
      </c>
      <c r="BA37" s="23">
        <f t="shared" si="23"/>
        <v>6.9139581754156812E-2</v>
      </c>
      <c r="BB37" s="23">
        <f t="shared" si="23"/>
        <v>6.8316301232691987E-2</v>
      </c>
      <c r="BC37" s="23">
        <f t="shared" si="23"/>
        <v>6.7162734856133846E-2</v>
      </c>
      <c r="BD37" s="23">
        <f t="shared" si="23"/>
        <v>6.2648053221344494E-2</v>
      </c>
      <c r="BE37" s="23">
        <f t="shared" si="23"/>
        <v>6.8906254742049602E-2</v>
      </c>
      <c r="BF37" s="23">
        <f t="shared" si="23"/>
        <v>6.4808237303363117E-2</v>
      </c>
      <c r="BG37" s="23">
        <f t="shared" si="23"/>
        <v>6.1606423326345486E-2</v>
      </c>
      <c r="BH37" s="23">
        <f t="shared" si="23"/>
        <v>6.1746311249051694E-2</v>
      </c>
      <c r="BI37" s="23">
        <f t="shared" si="23"/>
        <v>6.269791937317036E-2</v>
      </c>
      <c r="BJ37" s="23">
        <f t="shared" si="23"/>
        <v>6.3203006170455933E-2</v>
      </c>
      <c r="BK37" s="23">
        <f t="shared" si="23"/>
        <v>6.8846257569252944E-2</v>
      </c>
      <c r="BL37" s="23">
        <f t="shared" si="23"/>
        <v>6.9530433214618492E-2</v>
      </c>
      <c r="BM37" s="23">
        <f t="shared" si="23"/>
        <v>6.9438587354456502E-2</v>
      </c>
      <c r="BN37" s="23">
        <f t="shared" si="23"/>
        <v>6.796335074387945E-2</v>
      </c>
      <c r="BO37" s="23">
        <f t="shared" ref="BO37" si="24">(BO46/BO20)/BO25</f>
        <v>6.7908355369283149E-2</v>
      </c>
      <c r="BQ37" s="22"/>
    </row>
    <row r="38" spans="1:69" x14ac:dyDescent="0.35">
      <c r="A38" s="19"/>
      <c r="B38" s="20" t="s">
        <v>120</v>
      </c>
      <c r="C38" s="24">
        <f>C36*100/28</f>
        <v>0.9982178530903637</v>
      </c>
      <c r="D38" s="24">
        <f t="shared" ref="D38:BO38" si="25">D36*100/28</f>
        <v>0.97879924047423106</v>
      </c>
      <c r="E38" s="24">
        <f t="shared" si="25"/>
        <v>0.96369553672553909</v>
      </c>
      <c r="F38" s="24">
        <f t="shared" si="25"/>
        <v>0.93103330367470616</v>
      </c>
      <c r="G38" s="24">
        <f t="shared" si="25"/>
        <v>0.9743017191285811</v>
      </c>
      <c r="H38" s="24">
        <f t="shared" si="25"/>
        <v>0.99146614336831618</v>
      </c>
      <c r="I38" s="24">
        <f t="shared" si="25"/>
        <v>0.99347613158576931</v>
      </c>
      <c r="J38" s="24">
        <f t="shared" si="25"/>
        <v>1.0316398603468764</v>
      </c>
      <c r="K38" s="24">
        <f t="shared" si="25"/>
        <v>1.0528782772274252</v>
      </c>
      <c r="L38" s="24">
        <f t="shared" si="25"/>
        <v>1.0691332309604211</v>
      </c>
      <c r="M38" s="24">
        <f t="shared" si="25"/>
        <v>1.0866723427910829</v>
      </c>
      <c r="N38" s="24">
        <f t="shared" si="25"/>
        <v>1.0957486299459136</v>
      </c>
      <c r="O38" s="24">
        <f t="shared" si="25"/>
        <v>1.0759047301633959</v>
      </c>
      <c r="P38" s="24">
        <f t="shared" si="25"/>
        <v>1.0796460872341971</v>
      </c>
      <c r="Q38" s="24">
        <f t="shared" si="25"/>
        <v>1.0728382394739857</v>
      </c>
      <c r="R38" s="24">
        <f t="shared" si="25"/>
        <v>1.0341260929357106</v>
      </c>
      <c r="S38" s="24">
        <f t="shared" si="25"/>
        <v>1.020926425021546</v>
      </c>
      <c r="T38" s="24">
        <f t="shared" si="25"/>
        <v>1.0350524480852032</v>
      </c>
      <c r="U38" s="24">
        <f t="shared" si="25"/>
        <v>1.0299184868209872</v>
      </c>
      <c r="V38" s="24">
        <f t="shared" si="25"/>
        <v>0.93882988211556984</v>
      </c>
      <c r="W38" s="24">
        <f t="shared" si="25"/>
        <v>0.92339028694105119</v>
      </c>
      <c r="X38" s="24">
        <f t="shared" si="25"/>
        <v>0.9404095322162741</v>
      </c>
      <c r="Y38" s="24">
        <f t="shared" si="25"/>
        <v>0.95055524360821397</v>
      </c>
      <c r="Z38" s="24">
        <f t="shared" si="25"/>
        <v>0.95236133425297287</v>
      </c>
      <c r="AA38" s="24">
        <f t="shared" si="25"/>
        <v>0.93038677859452867</v>
      </c>
      <c r="AB38" s="24">
        <f t="shared" si="25"/>
        <v>0.8952129774289791</v>
      </c>
      <c r="AC38" s="24">
        <f t="shared" si="25"/>
        <v>0.898318494393756</v>
      </c>
      <c r="AD38" s="24">
        <f t="shared" si="25"/>
        <v>0.88627221598530037</v>
      </c>
      <c r="AE38" s="24">
        <f t="shared" si="25"/>
        <v>0.91068476165743173</v>
      </c>
      <c r="AF38" s="24">
        <f t="shared" si="25"/>
        <v>0.94769852851500591</v>
      </c>
      <c r="AG38" s="24">
        <f t="shared" si="25"/>
        <v>0.96017910098025638</v>
      </c>
      <c r="AH38" s="24">
        <f t="shared" si="25"/>
        <v>0.96722783649303701</v>
      </c>
      <c r="AI38" s="24">
        <f t="shared" si="25"/>
        <v>0.97772999335825439</v>
      </c>
      <c r="AJ38" s="24">
        <f t="shared" si="25"/>
        <v>0.99122614349647153</v>
      </c>
      <c r="AK38" s="24">
        <f t="shared" si="25"/>
        <v>0.99101804306211672</v>
      </c>
      <c r="AL38" s="24">
        <f t="shared" si="25"/>
        <v>0.98714080934749826</v>
      </c>
      <c r="AM38" s="24">
        <f t="shared" si="25"/>
        <v>0.98762094115858345</v>
      </c>
      <c r="AN38" s="24">
        <f t="shared" si="25"/>
        <v>0.99558461607445758</v>
      </c>
      <c r="AO38" s="24">
        <f t="shared" si="25"/>
        <v>0.99234201226687146</v>
      </c>
      <c r="AP38" s="24">
        <f t="shared" si="25"/>
        <v>1.0041018853810113</v>
      </c>
      <c r="AQ38" s="24">
        <f t="shared" si="25"/>
        <v>0.99908531809014445</v>
      </c>
      <c r="AR38" s="24">
        <f t="shared" si="25"/>
        <v>1.0054122403102708</v>
      </c>
      <c r="AS38" s="24">
        <f t="shared" si="25"/>
        <v>1.0186900043457314</v>
      </c>
      <c r="AT38" s="24">
        <f t="shared" si="25"/>
        <v>1.0271191795677168</v>
      </c>
      <c r="AU38" s="24">
        <f t="shared" si="25"/>
        <v>1.0319660622170352</v>
      </c>
      <c r="AV38" s="24">
        <f t="shared" si="25"/>
        <v>1.0342025608226815</v>
      </c>
      <c r="AW38" s="24">
        <f t="shared" si="25"/>
        <v>0.99876288099730959</v>
      </c>
      <c r="AX38" s="24">
        <f t="shared" si="25"/>
        <v>0.98453810816575604</v>
      </c>
      <c r="AY38" s="24">
        <f t="shared" si="25"/>
        <v>0.9857170202124832</v>
      </c>
      <c r="AZ38" s="24">
        <f t="shared" si="25"/>
        <v>0.97182079315853176</v>
      </c>
      <c r="BA38" s="24">
        <f t="shared" si="25"/>
        <v>0.95253697733061993</v>
      </c>
      <c r="BB38" s="24">
        <f t="shared" si="25"/>
        <v>0.94204110985508327</v>
      </c>
      <c r="BC38" s="24">
        <f t="shared" si="25"/>
        <v>0.92814219012945376</v>
      </c>
      <c r="BD38" s="24">
        <f t="shared" si="25"/>
        <v>0.89059838877072373</v>
      </c>
      <c r="BE38" s="24">
        <f t="shared" si="25"/>
        <v>0.8854857054944415</v>
      </c>
      <c r="BF38" s="24">
        <f t="shared" si="25"/>
        <v>0.88722369727120731</v>
      </c>
      <c r="BG38" s="24">
        <f t="shared" si="25"/>
        <v>0.88195447338669053</v>
      </c>
      <c r="BH38" s="24">
        <f t="shared" si="25"/>
        <v>0.89346141236696752</v>
      </c>
      <c r="BI38" s="24">
        <f t="shared" si="25"/>
        <v>0.89364791695824486</v>
      </c>
      <c r="BJ38" s="24">
        <f t="shared" si="25"/>
        <v>0.89476983991927728</v>
      </c>
      <c r="BK38" s="24">
        <f t="shared" si="25"/>
        <v>0.91720466522541588</v>
      </c>
      <c r="BL38" s="24">
        <f t="shared" si="25"/>
        <v>0.91120762050404702</v>
      </c>
      <c r="BM38" s="24">
        <f t="shared" si="25"/>
        <v>0.91355669251709493</v>
      </c>
      <c r="BN38" s="24">
        <f t="shared" si="25"/>
        <v>0.91099272435370626</v>
      </c>
      <c r="BO38" s="24">
        <f t="shared" si="25"/>
        <v>0.91047025580678531</v>
      </c>
      <c r="BQ38" s="22"/>
    </row>
    <row r="39" spans="1:69" x14ac:dyDescent="0.35">
      <c r="A39" s="19"/>
      <c r="B39" s="20" t="s">
        <v>121</v>
      </c>
      <c r="C39" s="24">
        <f>(C37*100)/7.64</f>
        <v>1.0001772381140017</v>
      </c>
      <c r="D39" s="24">
        <f t="shared" ref="D39:BO39" si="26">(D37*100)/7.64</f>
        <v>1.0006216982475507</v>
      </c>
      <c r="E39" s="24">
        <f t="shared" si="26"/>
        <v>1.0019112245897379</v>
      </c>
      <c r="F39" s="24">
        <f t="shared" si="26"/>
        <v>0.91572258211232227</v>
      </c>
      <c r="G39" s="24">
        <f t="shared" si="26"/>
        <v>0.92971690797161655</v>
      </c>
      <c r="H39" s="24">
        <f t="shared" si="26"/>
        <v>0.96194580722080936</v>
      </c>
      <c r="I39" s="24">
        <f t="shared" si="26"/>
        <v>0.9680005709582854</v>
      </c>
      <c r="J39" s="24">
        <f t="shared" si="26"/>
        <v>1.0118354715771034</v>
      </c>
      <c r="K39" s="24">
        <f t="shared" si="26"/>
        <v>1.0319401530792609</v>
      </c>
      <c r="L39" s="24">
        <f t="shared" si="26"/>
        <v>1.0499825682574155</v>
      </c>
      <c r="M39" s="24">
        <f t="shared" si="26"/>
        <v>1.0683407026315896</v>
      </c>
      <c r="N39" s="24">
        <f t="shared" si="26"/>
        <v>1.1062353479141298</v>
      </c>
      <c r="O39" s="24">
        <f t="shared" si="26"/>
        <v>1.089418345610877</v>
      </c>
      <c r="P39" s="24">
        <f t="shared" si="26"/>
        <v>1.0930840221063998</v>
      </c>
      <c r="Q39" s="24">
        <f t="shared" si="26"/>
        <v>1.0943695964556504</v>
      </c>
      <c r="R39" s="24">
        <f t="shared" si="26"/>
        <v>1.0696636867105556</v>
      </c>
      <c r="S39" s="24">
        <f t="shared" si="26"/>
        <v>1.0288890238431083</v>
      </c>
      <c r="T39" s="24">
        <f t="shared" si="26"/>
        <v>1.0264027009955361</v>
      </c>
      <c r="U39" s="24">
        <f t="shared" si="26"/>
        <v>1.0100068559992819</v>
      </c>
      <c r="V39" s="24">
        <f t="shared" si="26"/>
        <v>0.86502165184683044</v>
      </c>
      <c r="W39" s="24">
        <f t="shared" si="26"/>
        <v>0.85613823476498796</v>
      </c>
      <c r="X39" s="24">
        <f t="shared" si="26"/>
        <v>0.87031780495658029</v>
      </c>
      <c r="Y39" s="24">
        <f t="shared" si="26"/>
        <v>0.86944555315405092</v>
      </c>
      <c r="Z39" s="24">
        <f t="shared" si="26"/>
        <v>0.87708972435773236</v>
      </c>
      <c r="AA39" s="24">
        <f t="shared" si="26"/>
        <v>0.85431652183134865</v>
      </c>
      <c r="AB39" s="24">
        <f t="shared" si="26"/>
        <v>0.80939222168740776</v>
      </c>
      <c r="AC39" s="24">
        <f t="shared" si="26"/>
        <v>0.81423787272787185</v>
      </c>
      <c r="AD39" s="24">
        <f t="shared" si="26"/>
        <v>0.81344749265169825</v>
      </c>
      <c r="AE39" s="24">
        <f t="shared" si="26"/>
        <v>0.82838753209576743</v>
      </c>
      <c r="AF39" s="24">
        <f t="shared" si="26"/>
        <v>0.87142677157759107</v>
      </c>
      <c r="AG39" s="24">
        <f t="shared" si="26"/>
        <v>0.91024786270729063</v>
      </c>
      <c r="AH39" s="24">
        <f t="shared" si="26"/>
        <v>0.95432350397247256</v>
      </c>
      <c r="AI39" s="24">
        <f t="shared" si="26"/>
        <v>0.94080078563183256</v>
      </c>
      <c r="AJ39" s="24">
        <f t="shared" si="26"/>
        <v>0.95625326353517803</v>
      </c>
      <c r="AK39" s="24">
        <f t="shared" si="26"/>
        <v>0.97138502159036832</v>
      </c>
      <c r="AL39" s="24">
        <f t="shared" si="26"/>
        <v>0.97169286130404831</v>
      </c>
      <c r="AM39" s="24">
        <f t="shared" si="26"/>
        <v>0.97275473147107172</v>
      </c>
      <c r="AN39" s="24">
        <f t="shared" si="26"/>
        <v>0.98256508059191772</v>
      </c>
      <c r="AO39" s="24">
        <f t="shared" si="26"/>
        <v>0.96564274039495646</v>
      </c>
      <c r="AP39" s="24">
        <f t="shared" si="26"/>
        <v>0.96418720741123787</v>
      </c>
      <c r="AQ39" s="24">
        <f t="shared" si="26"/>
        <v>0.93486620761216677</v>
      </c>
      <c r="AR39" s="24">
        <f t="shared" si="26"/>
        <v>0.94785859890544766</v>
      </c>
      <c r="AS39" s="24">
        <f t="shared" si="26"/>
        <v>0.96133983021804803</v>
      </c>
      <c r="AT39" s="24">
        <f t="shared" si="26"/>
        <v>0.99790345538464176</v>
      </c>
      <c r="AU39" s="24">
        <f t="shared" si="26"/>
        <v>1.0163258536991424</v>
      </c>
      <c r="AV39" s="24">
        <f t="shared" si="26"/>
        <v>1.0385706940246497</v>
      </c>
      <c r="AW39" s="24">
        <f t="shared" si="26"/>
        <v>1.0175296721763991</v>
      </c>
      <c r="AX39" s="24">
        <f t="shared" si="26"/>
        <v>0.99281632855970114</v>
      </c>
      <c r="AY39" s="24">
        <f t="shared" si="26"/>
        <v>1.000578208231129</v>
      </c>
      <c r="AZ39" s="24">
        <f t="shared" si="26"/>
        <v>0.96773244589877139</v>
      </c>
      <c r="BA39" s="24">
        <f t="shared" si="26"/>
        <v>0.90496834756749756</v>
      </c>
      <c r="BB39" s="24">
        <f t="shared" si="26"/>
        <v>0.89419242451167524</v>
      </c>
      <c r="BC39" s="24">
        <f t="shared" si="26"/>
        <v>0.87909338816929117</v>
      </c>
      <c r="BD39" s="24">
        <f t="shared" si="26"/>
        <v>0.82000069661445685</v>
      </c>
      <c r="BE39" s="24">
        <f t="shared" si="26"/>
        <v>0.90191432908441893</v>
      </c>
      <c r="BF39" s="24">
        <f t="shared" si="26"/>
        <v>0.84827535737386284</v>
      </c>
      <c r="BG39" s="24">
        <f t="shared" si="26"/>
        <v>0.80636679746525508</v>
      </c>
      <c r="BH39" s="24">
        <f t="shared" si="26"/>
        <v>0.80819779121795421</v>
      </c>
      <c r="BI39" s="24">
        <f t="shared" si="26"/>
        <v>0.82065339493678491</v>
      </c>
      <c r="BJ39" s="24">
        <f t="shared" si="26"/>
        <v>0.82726447867088915</v>
      </c>
      <c r="BK39" s="24">
        <f t="shared" si="26"/>
        <v>0.9011290257755622</v>
      </c>
      <c r="BL39" s="24">
        <f t="shared" si="26"/>
        <v>0.91008420437982318</v>
      </c>
      <c r="BM39" s="24">
        <f t="shared" si="26"/>
        <v>0.9088820334352945</v>
      </c>
      <c r="BN39" s="24">
        <f t="shared" si="26"/>
        <v>0.8895726537156996</v>
      </c>
      <c r="BO39" s="24">
        <f t="shared" si="26"/>
        <v>0.88885281896967472</v>
      </c>
      <c r="BQ39" s="22"/>
    </row>
    <row r="40" spans="1:69" s="29" customFormat="1" x14ac:dyDescent="0.35">
      <c r="A40" s="26"/>
      <c r="B40" s="27" t="s">
        <v>172</v>
      </c>
      <c r="C40" s="26">
        <v>0.2</v>
      </c>
      <c r="D40" s="26">
        <v>0.7</v>
      </c>
      <c r="E40" s="26">
        <v>1.1000000000000001</v>
      </c>
      <c r="F40" s="26">
        <v>1.4</v>
      </c>
      <c r="G40" s="26">
        <v>1.1000000000000001</v>
      </c>
      <c r="H40" s="26">
        <v>1.1000000000000001</v>
      </c>
      <c r="I40" s="26">
        <v>2</v>
      </c>
      <c r="J40" s="26">
        <v>2.2999999999999998</v>
      </c>
      <c r="K40" s="26">
        <v>2.2000000000000002</v>
      </c>
      <c r="L40" s="26">
        <v>2.7</v>
      </c>
      <c r="M40" s="26">
        <v>3</v>
      </c>
      <c r="N40" s="26">
        <v>3.9</v>
      </c>
      <c r="O40" s="26">
        <v>3.8</v>
      </c>
      <c r="P40" s="26">
        <v>4.2</v>
      </c>
      <c r="Q40" s="26">
        <v>4.5</v>
      </c>
      <c r="R40" s="26">
        <v>4.8</v>
      </c>
      <c r="S40" s="26">
        <v>4.7</v>
      </c>
      <c r="T40" s="26">
        <v>6.6</v>
      </c>
      <c r="U40" s="26">
        <v>5.2</v>
      </c>
      <c r="V40" s="26">
        <v>3.3</v>
      </c>
      <c r="W40" s="26">
        <v>4.5</v>
      </c>
      <c r="X40" s="26">
        <v>5.0999999999999996</v>
      </c>
      <c r="Y40" s="26">
        <v>7.1</v>
      </c>
      <c r="Z40" s="26">
        <v>8.9</v>
      </c>
      <c r="AA40" s="26">
        <v>8.5</v>
      </c>
      <c r="AB40" s="26">
        <v>9.8000000000000007</v>
      </c>
      <c r="AC40" s="26">
        <v>11.5</v>
      </c>
      <c r="AD40" s="26">
        <v>15</v>
      </c>
      <c r="AE40" s="26">
        <v>21.3</v>
      </c>
      <c r="AF40" s="26">
        <v>21.1</v>
      </c>
      <c r="AG40" s="26">
        <v>21.4</v>
      </c>
      <c r="AH40" s="26">
        <v>24.9</v>
      </c>
      <c r="AI40" s="26">
        <v>30.3</v>
      </c>
      <c r="AJ40" s="26">
        <v>29.5</v>
      </c>
      <c r="AK40" s="26">
        <v>27.4</v>
      </c>
      <c r="AL40" s="26">
        <v>27</v>
      </c>
      <c r="AM40" s="26">
        <v>27.5</v>
      </c>
      <c r="AN40" s="26">
        <v>30.1</v>
      </c>
      <c r="AO40" s="26">
        <v>36.700000000000003</v>
      </c>
      <c r="AP40" s="26">
        <v>32.5</v>
      </c>
      <c r="AQ40" s="26">
        <v>34.799999999999997</v>
      </c>
      <c r="AR40" s="26">
        <v>35.200000000000003</v>
      </c>
      <c r="AS40" s="26">
        <v>33.799999999999997</v>
      </c>
      <c r="AT40" s="26">
        <v>36.4</v>
      </c>
      <c r="AU40" s="26">
        <v>45.2</v>
      </c>
      <c r="AV40" s="26">
        <v>45.8</v>
      </c>
      <c r="AW40" s="26">
        <v>58.7</v>
      </c>
      <c r="AX40" s="26">
        <v>41.4</v>
      </c>
      <c r="AY40" s="26">
        <v>49.1</v>
      </c>
      <c r="AZ40" s="26">
        <v>46.4</v>
      </c>
      <c r="BA40" s="26">
        <v>60.9</v>
      </c>
      <c r="BB40" s="26">
        <v>51.5</v>
      </c>
      <c r="BC40" s="26">
        <v>54.6</v>
      </c>
      <c r="BD40" s="26">
        <v>52.6</v>
      </c>
      <c r="BE40" s="26">
        <v>58.3</v>
      </c>
      <c r="BF40" s="26">
        <v>55.8</v>
      </c>
      <c r="BG40" s="26">
        <v>60</v>
      </c>
      <c r="BH40" s="26">
        <v>58</v>
      </c>
      <c r="BI40" s="26">
        <v>59.7</v>
      </c>
      <c r="BJ40" s="26">
        <v>58.1</v>
      </c>
      <c r="BK40" s="26">
        <v>57.2</v>
      </c>
      <c r="BL40" s="26">
        <v>61.7</v>
      </c>
      <c r="BM40" s="26">
        <v>59.9</v>
      </c>
      <c r="BN40" s="26">
        <v>63.3</v>
      </c>
      <c r="BO40" s="26">
        <v>73.900000000000006</v>
      </c>
      <c r="BP40" s="26">
        <v>746.4</v>
      </c>
      <c r="BQ40" s="28"/>
    </row>
    <row r="41" spans="1:69" s="29" customFormat="1" x14ac:dyDescent="0.35">
      <c r="A41" s="26"/>
      <c r="B41" s="27" t="s">
        <v>173</v>
      </c>
      <c r="C41" s="30">
        <f>C66/C60</f>
        <v>0.89205702647657836</v>
      </c>
      <c r="D41" s="30">
        <f t="shared" ref="D41:BO41" si="27">D66/D60</f>
        <v>0.88554216867469893</v>
      </c>
      <c r="E41" s="30">
        <f t="shared" si="27"/>
        <v>0.87525987525987525</v>
      </c>
      <c r="F41" s="30">
        <f t="shared" si="27"/>
        <v>0.84941176470588242</v>
      </c>
      <c r="G41" s="30">
        <f t="shared" si="27"/>
        <v>0.8571428571428571</v>
      </c>
      <c r="H41" s="30">
        <f t="shared" si="27"/>
        <v>0.83431952662721887</v>
      </c>
      <c r="I41" s="30">
        <f t="shared" si="27"/>
        <v>0.83596837944664026</v>
      </c>
      <c r="J41" s="30">
        <f t="shared" si="27"/>
        <v>0.84476534296028882</v>
      </c>
      <c r="K41" s="30">
        <f t="shared" si="27"/>
        <v>0.86235489220563855</v>
      </c>
      <c r="L41" s="30">
        <f t="shared" si="27"/>
        <v>0.86865671641791053</v>
      </c>
      <c r="M41" s="30">
        <f t="shared" si="27"/>
        <v>0.88137755102040805</v>
      </c>
      <c r="N41" s="30">
        <f t="shared" si="27"/>
        <v>0.87427240977881249</v>
      </c>
      <c r="O41" s="30">
        <f t="shared" si="27"/>
        <v>0.86473429951690817</v>
      </c>
      <c r="P41" s="30">
        <f t="shared" si="27"/>
        <v>0.86023835319609976</v>
      </c>
      <c r="Q41" s="30">
        <f t="shared" si="27"/>
        <v>0.84794672586015551</v>
      </c>
      <c r="R41" s="30">
        <f t="shared" si="27"/>
        <v>0.80429292929292928</v>
      </c>
      <c r="S41" s="30">
        <f t="shared" si="27"/>
        <v>0.80415754923413563</v>
      </c>
      <c r="T41" s="30">
        <f t="shared" si="27"/>
        <v>0.81672932330827064</v>
      </c>
      <c r="U41" s="30">
        <f t="shared" si="27"/>
        <v>0.83917682926829273</v>
      </c>
      <c r="V41" s="30">
        <f t="shared" si="27"/>
        <v>0.85565579458709229</v>
      </c>
      <c r="W41" s="30">
        <f t="shared" si="27"/>
        <v>0.854389721627409</v>
      </c>
      <c r="X41" s="30">
        <f t="shared" si="27"/>
        <v>0.85754034501947696</v>
      </c>
      <c r="Y41" s="30">
        <f t="shared" si="27"/>
        <v>0.84431709646609365</v>
      </c>
      <c r="Z41" s="30">
        <f t="shared" si="27"/>
        <v>0.83555555555555561</v>
      </c>
      <c r="AA41" s="30">
        <f t="shared" si="27"/>
        <v>0.84352720450281427</v>
      </c>
      <c r="AB41" s="30">
        <f t="shared" si="27"/>
        <v>0.8572583906186817</v>
      </c>
      <c r="AC41" s="30">
        <f t="shared" si="27"/>
        <v>0.87727825030376672</v>
      </c>
      <c r="AD41" s="30">
        <f t="shared" si="27"/>
        <v>0.86379569354031049</v>
      </c>
      <c r="AE41" s="30">
        <f t="shared" si="27"/>
        <v>0.84178321678321677</v>
      </c>
      <c r="AF41" s="30">
        <f t="shared" si="27"/>
        <v>0.86740542606037452</v>
      </c>
      <c r="AG41" s="30">
        <f t="shared" si="27"/>
        <v>0.81478537360890302</v>
      </c>
      <c r="AH41" s="30">
        <f t="shared" si="27"/>
        <v>0.75165416850463174</v>
      </c>
      <c r="AI41" s="30">
        <f t="shared" si="27"/>
        <v>0.78677510608203671</v>
      </c>
      <c r="AJ41" s="30">
        <f t="shared" si="27"/>
        <v>0.79812914906457455</v>
      </c>
      <c r="AK41" s="30">
        <f t="shared" si="27"/>
        <v>0.75705864101768539</v>
      </c>
      <c r="AL41" s="30">
        <f t="shared" si="27"/>
        <v>0.72652439024390247</v>
      </c>
      <c r="AM41" s="30">
        <f t="shared" si="27"/>
        <v>0.65873015873015872</v>
      </c>
      <c r="AN41" s="30">
        <f t="shared" si="27"/>
        <v>0.66007702182284989</v>
      </c>
      <c r="AO41" s="30">
        <f t="shared" si="27"/>
        <v>0.72051282051282062</v>
      </c>
      <c r="AP41" s="30">
        <f t="shared" si="27"/>
        <v>0.75978613710139387</v>
      </c>
      <c r="AQ41" s="30">
        <f t="shared" si="27"/>
        <v>0.76312679385446569</v>
      </c>
      <c r="AR41" s="30">
        <f t="shared" si="27"/>
        <v>0.76774497487437188</v>
      </c>
      <c r="AS41" s="30">
        <f t="shared" si="27"/>
        <v>0.76468881473959094</v>
      </c>
      <c r="AT41" s="30">
        <f t="shared" si="27"/>
        <v>0.77786662402047024</v>
      </c>
      <c r="AU41" s="30">
        <f t="shared" si="27"/>
        <v>0.760130414531905</v>
      </c>
      <c r="AV41" s="30">
        <f t="shared" si="27"/>
        <v>0.75087368946580135</v>
      </c>
      <c r="AW41" s="30">
        <f t="shared" si="27"/>
        <v>0.62533640907343324</v>
      </c>
      <c r="AX41" s="30">
        <f t="shared" si="27"/>
        <v>0.5799303577081355</v>
      </c>
      <c r="AY41" s="30">
        <f t="shared" si="27"/>
        <v>0.62672583826429973</v>
      </c>
      <c r="AZ41" s="30">
        <f t="shared" si="27"/>
        <v>0.67428947863730482</v>
      </c>
      <c r="BA41" s="30">
        <f t="shared" si="27"/>
        <v>0.7154567558179924</v>
      </c>
      <c r="BB41" s="30">
        <f t="shared" si="27"/>
        <v>0.7425205684367987</v>
      </c>
      <c r="BC41" s="30">
        <f t="shared" si="27"/>
        <v>0.78772450855607412</v>
      </c>
      <c r="BD41" s="30">
        <f t="shared" si="27"/>
        <v>0.90435749671418464</v>
      </c>
      <c r="BE41" s="30">
        <f t="shared" si="27"/>
        <v>0.67587378206847237</v>
      </c>
      <c r="BF41" s="30">
        <f t="shared" si="27"/>
        <v>0.71979008424250801</v>
      </c>
      <c r="BG41" s="30">
        <f t="shared" si="27"/>
        <v>0.73081027246211849</v>
      </c>
      <c r="BH41" s="30">
        <f t="shared" si="27"/>
        <v>0.72451019592163135</v>
      </c>
      <c r="BI41" s="30">
        <f t="shared" si="27"/>
        <v>0.7542648485194271</v>
      </c>
      <c r="BJ41" s="30">
        <f t="shared" si="27"/>
        <v>0.74021294902129497</v>
      </c>
      <c r="BK41" s="30">
        <f t="shared" si="27"/>
        <v>0.74163976014760136</v>
      </c>
      <c r="BL41" s="30">
        <f t="shared" si="27"/>
        <v>0.73217636022514077</v>
      </c>
      <c r="BM41" s="30">
        <f t="shared" si="27"/>
        <v>0.75370778485913392</v>
      </c>
      <c r="BN41" s="30">
        <f t="shared" si="27"/>
        <v>0.7407478550390576</v>
      </c>
      <c r="BO41" s="30">
        <f t="shared" si="27"/>
        <v>0.72737917127431218</v>
      </c>
      <c r="BP41" s="30">
        <f t="shared" ref="BP41" si="28">BP66/BP60</f>
        <v>0.72502169511136827</v>
      </c>
      <c r="BQ41" s="28"/>
    </row>
    <row r="42" spans="1:69" s="29" customFormat="1" x14ac:dyDescent="0.35">
      <c r="A42" s="26"/>
      <c r="B42" s="27" t="s">
        <v>174</v>
      </c>
      <c r="C42" s="31">
        <f>C40*C41</f>
        <v>0.17841140529531568</v>
      </c>
      <c r="D42" s="31">
        <f t="shared" ref="D42:BO42" si="29">D40*D41</f>
        <v>0.61987951807228925</v>
      </c>
      <c r="E42" s="31">
        <f t="shared" si="29"/>
        <v>0.96278586278586287</v>
      </c>
      <c r="F42" s="31">
        <f t="shared" si="29"/>
        <v>1.1891764705882353</v>
      </c>
      <c r="G42" s="31">
        <f t="shared" si="29"/>
        <v>0.94285714285714284</v>
      </c>
      <c r="H42" s="31">
        <f t="shared" si="29"/>
        <v>0.91775147928994083</v>
      </c>
      <c r="I42" s="31">
        <f t="shared" si="29"/>
        <v>1.6719367588932805</v>
      </c>
      <c r="J42" s="31">
        <f t="shared" si="29"/>
        <v>1.9429602888086641</v>
      </c>
      <c r="K42" s="31">
        <f t="shared" si="29"/>
        <v>1.8971807628524049</v>
      </c>
      <c r="L42" s="31">
        <f t="shared" si="29"/>
        <v>2.3453731343283586</v>
      </c>
      <c r="M42" s="31">
        <f t="shared" si="29"/>
        <v>2.6441326530612241</v>
      </c>
      <c r="N42" s="31">
        <f t="shared" si="29"/>
        <v>3.4096623981373688</v>
      </c>
      <c r="O42" s="31">
        <f t="shared" si="29"/>
        <v>3.2859903381642508</v>
      </c>
      <c r="P42" s="31">
        <f t="shared" si="29"/>
        <v>3.6130010834236193</v>
      </c>
      <c r="Q42" s="31">
        <f t="shared" si="29"/>
        <v>3.8157602663706998</v>
      </c>
      <c r="R42" s="31">
        <f t="shared" si="29"/>
        <v>3.8606060606060604</v>
      </c>
      <c r="S42" s="31">
        <f t="shared" si="29"/>
        <v>3.7795404814004376</v>
      </c>
      <c r="T42" s="31">
        <f t="shared" si="29"/>
        <v>5.390413533834586</v>
      </c>
      <c r="U42" s="31">
        <f t="shared" si="29"/>
        <v>4.3637195121951224</v>
      </c>
      <c r="V42" s="31">
        <f t="shared" si="29"/>
        <v>2.8236641221374046</v>
      </c>
      <c r="W42" s="31">
        <f t="shared" si="29"/>
        <v>3.8447537473233404</v>
      </c>
      <c r="X42" s="31">
        <f t="shared" si="29"/>
        <v>4.3734557595993317</v>
      </c>
      <c r="Y42" s="31">
        <f t="shared" si="29"/>
        <v>5.9946513849092646</v>
      </c>
      <c r="Z42" s="31">
        <f t="shared" si="29"/>
        <v>7.4364444444444455</v>
      </c>
      <c r="AA42" s="31">
        <f t="shared" si="29"/>
        <v>7.1699812382739214</v>
      </c>
      <c r="AB42" s="31">
        <f t="shared" si="29"/>
        <v>8.4011322280630818</v>
      </c>
      <c r="AC42" s="31">
        <f t="shared" si="29"/>
        <v>10.088699878493317</v>
      </c>
      <c r="AD42" s="31">
        <f t="shared" si="29"/>
        <v>12.956935403104657</v>
      </c>
      <c r="AE42" s="31">
        <f t="shared" si="29"/>
        <v>17.929982517482518</v>
      </c>
      <c r="AF42" s="31">
        <f t="shared" si="29"/>
        <v>18.302254489873903</v>
      </c>
      <c r="AG42" s="31">
        <f t="shared" si="29"/>
        <v>17.436406995230524</v>
      </c>
      <c r="AH42" s="31">
        <f t="shared" si="29"/>
        <v>18.71618879576533</v>
      </c>
      <c r="AI42" s="31">
        <f t="shared" si="29"/>
        <v>23.839285714285712</v>
      </c>
      <c r="AJ42" s="31">
        <f t="shared" si="29"/>
        <v>23.544809897404949</v>
      </c>
      <c r="AK42" s="31">
        <f t="shared" si="29"/>
        <v>20.743406763884579</v>
      </c>
      <c r="AL42" s="31">
        <f t="shared" si="29"/>
        <v>19.616158536585367</v>
      </c>
      <c r="AM42" s="31">
        <f t="shared" si="29"/>
        <v>18.115079365079364</v>
      </c>
      <c r="AN42" s="31">
        <f t="shared" si="29"/>
        <v>19.868318356867782</v>
      </c>
      <c r="AO42" s="31">
        <f t="shared" si="29"/>
        <v>26.442820512820518</v>
      </c>
      <c r="AP42" s="31">
        <f t="shared" si="29"/>
        <v>24.6930494557953</v>
      </c>
      <c r="AQ42" s="31">
        <f t="shared" si="29"/>
        <v>26.556812426135405</v>
      </c>
      <c r="AR42" s="31">
        <f t="shared" si="29"/>
        <v>27.024623115577892</v>
      </c>
      <c r="AS42" s="31">
        <f t="shared" si="29"/>
        <v>25.846481938198171</v>
      </c>
      <c r="AT42" s="31">
        <f t="shared" si="29"/>
        <v>28.314345114345116</v>
      </c>
      <c r="AU42" s="31">
        <f t="shared" si="29"/>
        <v>34.357894736842105</v>
      </c>
      <c r="AV42" s="31">
        <f t="shared" si="29"/>
        <v>34.390014977533703</v>
      </c>
      <c r="AW42" s="31">
        <f t="shared" si="29"/>
        <v>36.707247212610532</v>
      </c>
      <c r="AX42" s="31">
        <f t="shared" si="29"/>
        <v>24.009116809116808</v>
      </c>
      <c r="AY42" s="31">
        <f t="shared" si="29"/>
        <v>30.772238658777116</v>
      </c>
      <c r="AZ42" s="31">
        <f t="shared" si="29"/>
        <v>31.287031808770944</v>
      </c>
      <c r="BA42" s="31">
        <f t="shared" si="29"/>
        <v>43.571316429315736</v>
      </c>
      <c r="BB42" s="31">
        <f t="shared" si="29"/>
        <v>38.23980927449513</v>
      </c>
      <c r="BC42" s="31">
        <f t="shared" si="29"/>
        <v>43.00975816716165</v>
      </c>
      <c r="BD42" s="31">
        <f t="shared" si="29"/>
        <v>47.569204327166112</v>
      </c>
      <c r="BE42" s="31">
        <f t="shared" si="29"/>
        <v>39.403441494591938</v>
      </c>
      <c r="BF42" s="31">
        <f t="shared" si="29"/>
        <v>40.164286700731942</v>
      </c>
      <c r="BG42" s="31">
        <f t="shared" si="29"/>
        <v>43.848616347727109</v>
      </c>
      <c r="BH42" s="31">
        <f t="shared" si="29"/>
        <v>42.021591363454618</v>
      </c>
      <c r="BI42" s="31">
        <f t="shared" si="29"/>
        <v>45.0296114566098</v>
      </c>
      <c r="BJ42" s="31">
        <f t="shared" si="29"/>
        <v>43.00637233813724</v>
      </c>
      <c r="BK42" s="31">
        <f t="shared" si="29"/>
        <v>42.421794280442796</v>
      </c>
      <c r="BL42" s="31">
        <f t="shared" si="29"/>
        <v>45.175281425891185</v>
      </c>
      <c r="BM42" s="31">
        <f t="shared" si="29"/>
        <v>45.147096313062121</v>
      </c>
      <c r="BN42" s="31">
        <f t="shared" si="29"/>
        <v>46.889339223972343</v>
      </c>
      <c r="BO42" s="31">
        <f t="shared" si="29"/>
        <v>53.753320757171672</v>
      </c>
      <c r="BP42" s="31">
        <f t="shared" ref="BP42" si="30">BP40*BP41</f>
        <v>541.15619323112526</v>
      </c>
      <c r="BQ42" s="28"/>
    </row>
    <row r="43" spans="1:69" s="29" customFormat="1" x14ac:dyDescent="0.35">
      <c r="A43" s="26"/>
      <c r="B43" s="27" t="s">
        <v>175</v>
      </c>
      <c r="C43" s="32">
        <f>(C66-C42)/C25</f>
        <v>9.5879533283689644E-2</v>
      </c>
      <c r="D43" s="32">
        <f t="shared" ref="D43:BO43" si="31">(D66-D42)/D25</f>
        <v>8.6666101013082988E-2</v>
      </c>
      <c r="E43" s="32">
        <f t="shared" si="31"/>
        <v>7.6683595182931968E-2</v>
      </c>
      <c r="F43" s="32">
        <f t="shared" si="31"/>
        <v>6.4508734084793171E-2</v>
      </c>
      <c r="G43" s="32">
        <f t="shared" si="31"/>
        <v>7.7913805568999711E-2</v>
      </c>
      <c r="H43" s="32">
        <f t="shared" si="31"/>
        <v>7.0190422597284641E-2</v>
      </c>
      <c r="I43" s="32">
        <f t="shared" si="31"/>
        <v>6.7123873042754967E-2</v>
      </c>
      <c r="J43" s="32">
        <f t="shared" si="31"/>
        <v>7.0762362155917427E-2</v>
      </c>
      <c r="K43" s="32">
        <f t="shared" si="31"/>
        <v>7.5852751473608787E-2</v>
      </c>
      <c r="L43" s="32">
        <f t="shared" si="31"/>
        <v>7.9702925282843298E-2</v>
      </c>
      <c r="M43" s="32">
        <f t="shared" si="31"/>
        <v>8.8033999408887245E-2</v>
      </c>
      <c r="N43" s="32">
        <f t="shared" si="31"/>
        <v>8.6925052691506632E-2</v>
      </c>
      <c r="O43" s="32">
        <f t="shared" si="31"/>
        <v>7.6866645966165187E-2</v>
      </c>
      <c r="P43" s="32">
        <f t="shared" si="31"/>
        <v>7.7406705607371173E-2</v>
      </c>
      <c r="Q43" s="32">
        <f t="shared" si="31"/>
        <v>6.7419434814394066E-2</v>
      </c>
      <c r="R43" s="32">
        <f t="shared" si="31"/>
        <v>5.1300325709064537E-2</v>
      </c>
      <c r="S43" s="32">
        <f t="shared" si="31"/>
        <v>5.502896868057941E-2</v>
      </c>
      <c r="T43" s="32">
        <f t="shared" si="31"/>
        <v>5.910446324503231E-2</v>
      </c>
      <c r="U43" s="32">
        <f t="shared" si="31"/>
        <v>6.8224091474496887E-2</v>
      </c>
      <c r="V43" s="32">
        <f t="shared" si="31"/>
        <v>6.5933949290283109E-2</v>
      </c>
      <c r="W43" s="32">
        <f t="shared" si="31"/>
        <v>5.7562792809776046E-2</v>
      </c>
      <c r="X43" s="32">
        <f t="shared" si="31"/>
        <v>6.7355489008395109E-2</v>
      </c>
      <c r="Y43" s="32">
        <f t="shared" si="31"/>
        <v>6.8938824706642712E-2</v>
      </c>
      <c r="Z43" s="32">
        <f t="shared" si="31"/>
        <v>7.0912856312688566E-2</v>
      </c>
      <c r="AA43" s="32">
        <f t="shared" si="31"/>
        <v>6.7822324151457336E-2</v>
      </c>
      <c r="AB43" s="32">
        <f t="shared" si="31"/>
        <v>5.6079709670478671E-2</v>
      </c>
      <c r="AC43" s="32">
        <f t="shared" si="31"/>
        <v>5.025120532702005E-2</v>
      </c>
      <c r="AD43" s="32">
        <f t="shared" si="31"/>
        <v>3.6704853330290679E-2</v>
      </c>
      <c r="AE43" s="32">
        <f t="shared" si="31"/>
        <v>3.8714368540559617E-2</v>
      </c>
      <c r="AF43" s="32">
        <f t="shared" si="31"/>
        <v>4.311062662785662E-2</v>
      </c>
      <c r="AG43" s="32">
        <f t="shared" si="31"/>
        <v>3.6651012431393355E-2</v>
      </c>
      <c r="AH43" s="32">
        <f t="shared" si="31"/>
        <v>2.8397192721879749E-2</v>
      </c>
      <c r="AI43" s="32">
        <f t="shared" si="31"/>
        <v>3.5299100461235418E-2</v>
      </c>
      <c r="AJ43" s="32">
        <f t="shared" si="31"/>
        <v>3.9962279705965387E-2</v>
      </c>
      <c r="AK43" s="32">
        <f t="shared" si="31"/>
        <v>3.5054378007613823E-2</v>
      </c>
      <c r="AL43" s="32">
        <f t="shared" si="31"/>
        <v>3.2585098033948025E-2</v>
      </c>
      <c r="AM43" s="32">
        <f t="shared" si="31"/>
        <v>3.1135724053890441E-2</v>
      </c>
      <c r="AN43" s="32">
        <f t="shared" si="31"/>
        <v>3.3202045696952835E-2</v>
      </c>
      <c r="AO43" s="32">
        <f t="shared" si="31"/>
        <v>3.7796362020269134E-2</v>
      </c>
      <c r="AP43" s="32">
        <f t="shared" si="31"/>
        <v>4.7041971908497154E-2</v>
      </c>
      <c r="AQ43" s="32">
        <f t="shared" si="31"/>
        <v>5.0666014501593776E-2</v>
      </c>
      <c r="AR43" s="32">
        <f t="shared" si="31"/>
        <v>5.2101539071407729E-2</v>
      </c>
      <c r="AS43" s="32">
        <f t="shared" si="31"/>
        <v>5.3447410639951169E-2</v>
      </c>
      <c r="AT43" s="32">
        <f t="shared" si="31"/>
        <v>4.6218365579549989E-2</v>
      </c>
      <c r="AU43" s="32">
        <f t="shared" si="31"/>
        <v>4.333328949136412E-2</v>
      </c>
      <c r="AV43" s="32">
        <f t="shared" si="31"/>
        <v>3.7024584309762909E-2</v>
      </c>
      <c r="AW43" s="32">
        <f t="shared" si="31"/>
        <v>2.478146440598224E-2</v>
      </c>
      <c r="AX43" s="32">
        <f t="shared" si="31"/>
        <v>2.8674601269721694E-2</v>
      </c>
      <c r="AY43" s="32">
        <f t="shared" si="31"/>
        <v>3.8821893426905126E-2</v>
      </c>
      <c r="AZ43" s="32">
        <f t="shared" si="31"/>
        <v>5.1747156097152809E-2</v>
      </c>
      <c r="BA43" s="32">
        <f t="shared" si="31"/>
        <v>6.8903343071971448E-2</v>
      </c>
      <c r="BB43" s="32">
        <f t="shared" si="31"/>
        <v>7.4771283059962959E-2</v>
      </c>
      <c r="BC43" s="32">
        <f t="shared" si="31"/>
        <v>6.6126762142944634E-2</v>
      </c>
      <c r="BD43" s="32">
        <f t="shared" si="31"/>
        <v>4.9747927405326256E-2</v>
      </c>
      <c r="BE43" s="32">
        <f t="shared" si="31"/>
        <v>4.3402074462911097E-2</v>
      </c>
      <c r="BF43" s="32">
        <f t="shared" si="31"/>
        <v>5.8834926170937364E-2</v>
      </c>
      <c r="BG43" s="32">
        <f t="shared" si="31"/>
        <v>5.5029779049230655E-2</v>
      </c>
      <c r="BH43" s="32">
        <f t="shared" si="31"/>
        <v>6.5925119638610641E-2</v>
      </c>
      <c r="BI43" s="32">
        <f t="shared" si="31"/>
        <v>6.5874864890392043E-2</v>
      </c>
      <c r="BJ43" s="32">
        <f t="shared" si="31"/>
        <v>6.5547718326888965E-2</v>
      </c>
      <c r="BK43" s="32">
        <f t="shared" si="31"/>
        <v>5.9597885102105071E-2</v>
      </c>
      <c r="BL43" s="32">
        <f t="shared" si="31"/>
        <v>5.6331589989030317E-2</v>
      </c>
      <c r="BM43" s="32">
        <f t="shared" si="31"/>
        <v>5.4994746245547954E-2</v>
      </c>
      <c r="BN43" s="32">
        <f t="shared" si="31"/>
        <v>4.7718251331232586E-2</v>
      </c>
      <c r="BO43" s="32">
        <f t="shared" si="31"/>
        <v>4.4057124093638579E-2</v>
      </c>
      <c r="BP43" s="32">
        <f t="shared" ref="BP43" si="32">(BP66-BP42)/BP25</f>
        <v>2.9457278634098936E-2</v>
      </c>
      <c r="BQ43" s="28"/>
    </row>
    <row r="44" spans="1:69" x14ac:dyDescent="0.35">
      <c r="A44" t="s">
        <v>122</v>
      </c>
      <c r="B44" t="s">
        <v>71</v>
      </c>
      <c r="C44">
        <v>18.899999999999999</v>
      </c>
      <c r="D44">
        <v>21.4</v>
      </c>
      <c r="E44">
        <v>23.8</v>
      </c>
      <c r="F44">
        <v>25.5</v>
      </c>
      <c r="G44">
        <v>26.7</v>
      </c>
      <c r="H44">
        <v>27.6</v>
      </c>
      <c r="I44">
        <v>28.6</v>
      </c>
      <c r="J44">
        <v>29.8</v>
      </c>
      <c r="K44">
        <v>31.3</v>
      </c>
      <c r="L44">
        <v>33.299999999999997</v>
      </c>
      <c r="M44">
        <v>35.799999999999997</v>
      </c>
      <c r="N44">
        <v>39.4</v>
      </c>
      <c r="O44">
        <v>43.5</v>
      </c>
      <c r="P44">
        <v>48.1</v>
      </c>
      <c r="Q44">
        <v>53.5</v>
      </c>
      <c r="R44">
        <v>59.3</v>
      </c>
      <c r="S44">
        <v>64.7</v>
      </c>
      <c r="T44">
        <v>70.2</v>
      </c>
      <c r="U44">
        <v>78.2</v>
      </c>
      <c r="V44">
        <v>91.4</v>
      </c>
      <c r="W44">
        <v>107.7</v>
      </c>
      <c r="X44">
        <v>118.3</v>
      </c>
      <c r="Y44">
        <v>132.6</v>
      </c>
      <c r="Z44">
        <v>150.19999999999999</v>
      </c>
      <c r="AA44">
        <v>172.4</v>
      </c>
      <c r="AB44">
        <v>198.9</v>
      </c>
      <c r="AC44">
        <v>229.1</v>
      </c>
      <c r="AD44">
        <v>253.9</v>
      </c>
      <c r="AE44">
        <v>264.60000000000002</v>
      </c>
      <c r="AF44">
        <v>279</v>
      </c>
      <c r="AG44">
        <v>299</v>
      </c>
      <c r="AH44">
        <v>317.89999999999998</v>
      </c>
      <c r="AI44">
        <v>334.7</v>
      </c>
      <c r="AJ44">
        <v>358.2</v>
      </c>
      <c r="AK44">
        <v>380.2</v>
      </c>
      <c r="AL44">
        <v>402.6</v>
      </c>
      <c r="AM44">
        <v>423.6</v>
      </c>
      <c r="AN44">
        <v>436.3</v>
      </c>
      <c r="AO44">
        <v>455.8</v>
      </c>
      <c r="AP44">
        <v>482.3</v>
      </c>
      <c r="AQ44">
        <v>520.79999999999995</v>
      </c>
      <c r="AR44">
        <v>554.20000000000005</v>
      </c>
      <c r="AS44">
        <v>594.6</v>
      </c>
      <c r="AT44">
        <v>634.1</v>
      </c>
      <c r="AU44">
        <v>679.1</v>
      </c>
      <c r="AV44">
        <v>737.5</v>
      </c>
      <c r="AW44">
        <v>781.5</v>
      </c>
      <c r="AX44">
        <v>802.9</v>
      </c>
      <c r="AY44">
        <v>816.1</v>
      </c>
      <c r="AZ44">
        <v>849.7</v>
      </c>
      <c r="BA44">
        <v>911</v>
      </c>
      <c r="BB44">
        <v>981.5</v>
      </c>
      <c r="BC44">
        <v>1044</v>
      </c>
      <c r="BD44">
        <v>1105</v>
      </c>
      <c r="BE44">
        <v>1110.7</v>
      </c>
      <c r="BF44">
        <v>1119.8</v>
      </c>
      <c r="BG44">
        <v>1169.3</v>
      </c>
      <c r="BH44">
        <v>1230.5999999999999</v>
      </c>
      <c r="BI44">
        <v>1279.7</v>
      </c>
      <c r="BJ44">
        <v>1349.2</v>
      </c>
      <c r="BK44">
        <v>1405.9</v>
      </c>
      <c r="BL44">
        <v>1433.3</v>
      </c>
      <c r="BM44">
        <v>1495.6</v>
      </c>
      <c r="BN44">
        <v>1575.2</v>
      </c>
      <c r="BO44">
        <v>1664.3</v>
      </c>
      <c r="BP44">
        <v>1703.1</v>
      </c>
      <c r="BQ44" t="s">
        <v>71</v>
      </c>
    </row>
    <row r="45" spans="1:69" x14ac:dyDescent="0.35">
      <c r="A45" t="s">
        <v>123</v>
      </c>
      <c r="B45" t="s">
        <v>73</v>
      </c>
      <c r="C45">
        <v>202.5</v>
      </c>
      <c r="D45">
        <v>215.9</v>
      </c>
      <c r="E45">
        <v>224.2</v>
      </c>
      <c r="F45">
        <v>216.8</v>
      </c>
      <c r="G45">
        <v>245</v>
      </c>
      <c r="H45">
        <v>254.9</v>
      </c>
      <c r="I45">
        <v>261.89999999999998</v>
      </c>
      <c r="J45">
        <v>287</v>
      </c>
      <c r="K45">
        <v>306.5</v>
      </c>
      <c r="L45">
        <v>331.3</v>
      </c>
      <c r="M45">
        <v>364.9</v>
      </c>
      <c r="N45">
        <v>400.7</v>
      </c>
      <c r="O45">
        <v>419.7</v>
      </c>
      <c r="P45">
        <v>462.9</v>
      </c>
      <c r="Q45">
        <v>501.1</v>
      </c>
      <c r="R45">
        <v>513.6</v>
      </c>
      <c r="S45">
        <v>553.4</v>
      </c>
      <c r="T45">
        <v>615.79999999999995</v>
      </c>
      <c r="U45">
        <v>690.7</v>
      </c>
      <c r="V45">
        <v>738.7</v>
      </c>
      <c r="W45">
        <v>790.6</v>
      </c>
      <c r="X45">
        <v>896.4</v>
      </c>
      <c r="Y45">
        <v>1014.8</v>
      </c>
      <c r="Z45">
        <v>1153.8</v>
      </c>
      <c r="AA45">
        <v>1277.8</v>
      </c>
      <c r="AB45">
        <v>1375.5</v>
      </c>
      <c r="AC45">
        <v>1559.6</v>
      </c>
      <c r="AD45">
        <v>1600.8</v>
      </c>
      <c r="AE45">
        <v>1721.2</v>
      </c>
      <c r="AF45">
        <v>1946.9</v>
      </c>
      <c r="AG45">
        <v>2070</v>
      </c>
      <c r="AH45">
        <v>2146.8000000000002</v>
      </c>
      <c r="AI45">
        <v>2307</v>
      </c>
      <c r="AJ45">
        <v>2515.5</v>
      </c>
      <c r="AK45">
        <v>2639.9</v>
      </c>
      <c r="AL45">
        <v>2757.9</v>
      </c>
      <c r="AM45">
        <v>2807.4</v>
      </c>
      <c r="AN45">
        <v>2939.8</v>
      </c>
      <c r="AO45">
        <v>3078.6</v>
      </c>
      <c r="AP45">
        <v>3333.5</v>
      </c>
      <c r="AQ45">
        <v>3519.8</v>
      </c>
      <c r="AR45">
        <v>3741.1</v>
      </c>
      <c r="AS45">
        <v>4013.4</v>
      </c>
      <c r="AT45">
        <v>4239.2</v>
      </c>
      <c r="AU45">
        <v>4490.7</v>
      </c>
      <c r="AV45">
        <v>4775.2</v>
      </c>
      <c r="AW45">
        <v>4684.5</v>
      </c>
      <c r="AX45">
        <v>4736.3</v>
      </c>
      <c r="AY45">
        <v>4907.8</v>
      </c>
      <c r="AZ45">
        <v>5273.1</v>
      </c>
      <c r="BA45">
        <v>5648.8</v>
      </c>
      <c r="BB45">
        <v>6020.7</v>
      </c>
      <c r="BC45">
        <v>6175.7</v>
      </c>
      <c r="BD45">
        <v>6181.7</v>
      </c>
      <c r="BE45">
        <v>5753.8</v>
      </c>
      <c r="BF45">
        <v>6123.4</v>
      </c>
      <c r="BG45">
        <v>6446</v>
      </c>
      <c r="BH45">
        <v>6828.5</v>
      </c>
      <c r="BI45">
        <v>7094.4</v>
      </c>
      <c r="BJ45">
        <v>7437.6</v>
      </c>
      <c r="BK45">
        <v>7733.2</v>
      </c>
      <c r="BL45">
        <v>7804.6</v>
      </c>
      <c r="BM45">
        <v>8111.7</v>
      </c>
      <c r="BN45">
        <v>8487.9</v>
      </c>
      <c r="BO45">
        <v>8751.4</v>
      </c>
      <c r="BP45">
        <v>8340.9</v>
      </c>
      <c r="BQ45" t="s">
        <v>73</v>
      </c>
    </row>
    <row r="46" spans="1:69" x14ac:dyDescent="0.35">
      <c r="A46" t="s">
        <v>124</v>
      </c>
      <c r="B46" t="s">
        <v>75</v>
      </c>
      <c r="C46">
        <v>137.9</v>
      </c>
      <c r="D46">
        <v>150.80000000000001</v>
      </c>
      <c r="E46">
        <v>158.4</v>
      </c>
      <c r="F46">
        <v>155.19999999999999</v>
      </c>
      <c r="G46">
        <v>170.8</v>
      </c>
      <c r="H46">
        <v>180.4</v>
      </c>
      <c r="I46">
        <v>184.5</v>
      </c>
      <c r="J46">
        <v>199.3</v>
      </c>
      <c r="K46">
        <v>210.1</v>
      </c>
      <c r="L46">
        <v>225.7</v>
      </c>
      <c r="M46">
        <v>245.4</v>
      </c>
      <c r="N46">
        <v>272.89999999999998</v>
      </c>
      <c r="O46">
        <v>291.10000000000002</v>
      </c>
      <c r="P46">
        <v>320.89999999999998</v>
      </c>
      <c r="Q46">
        <v>356.1</v>
      </c>
      <c r="R46">
        <v>374.5</v>
      </c>
      <c r="S46">
        <v>396.2</v>
      </c>
      <c r="T46">
        <v>439.9</v>
      </c>
      <c r="U46">
        <v>495.1</v>
      </c>
      <c r="V46">
        <v>542.9</v>
      </c>
      <c r="W46">
        <v>569</v>
      </c>
      <c r="X46">
        <v>640</v>
      </c>
      <c r="Y46">
        <v>723.3</v>
      </c>
      <c r="Z46">
        <v>829.5</v>
      </c>
      <c r="AA46">
        <v>942.4</v>
      </c>
      <c r="AB46">
        <v>1030.7</v>
      </c>
      <c r="AC46">
        <v>1139.9000000000001</v>
      </c>
      <c r="AD46">
        <v>1183.3</v>
      </c>
      <c r="AE46">
        <v>1250.0999999999999</v>
      </c>
      <c r="AF46">
        <v>1388.2</v>
      </c>
      <c r="AG46">
        <v>1490.1</v>
      </c>
      <c r="AH46">
        <v>1578.2</v>
      </c>
      <c r="AI46">
        <v>1685.5</v>
      </c>
      <c r="AJ46">
        <v>1825.3</v>
      </c>
      <c r="AK46">
        <v>1934.8</v>
      </c>
      <c r="AL46">
        <v>2037.5</v>
      </c>
      <c r="AM46">
        <v>2071.1</v>
      </c>
      <c r="AN46">
        <v>2188.6999999999998</v>
      </c>
      <c r="AO46">
        <v>2271</v>
      </c>
      <c r="AP46">
        <v>2398.6999999999998</v>
      </c>
      <c r="AQ46">
        <v>2524.6</v>
      </c>
      <c r="AR46">
        <v>2667.7</v>
      </c>
      <c r="AS46">
        <v>2862.6</v>
      </c>
      <c r="AT46">
        <v>3093.8</v>
      </c>
      <c r="AU46">
        <v>3310</v>
      </c>
      <c r="AV46">
        <v>3597.3</v>
      </c>
      <c r="AW46">
        <v>3582.3</v>
      </c>
      <c r="AX46">
        <v>3540.5</v>
      </c>
      <c r="AY46">
        <v>3594.3</v>
      </c>
      <c r="AZ46">
        <v>3761.3</v>
      </c>
      <c r="BA46">
        <v>3928.7</v>
      </c>
      <c r="BB46">
        <v>4127.5</v>
      </c>
      <c r="BC46">
        <v>4307.1000000000004</v>
      </c>
      <c r="BD46">
        <v>4364.3</v>
      </c>
      <c r="BE46">
        <v>4094.9</v>
      </c>
      <c r="BF46">
        <v>4166.6000000000004</v>
      </c>
      <c r="BG46">
        <v>4372.7</v>
      </c>
      <c r="BH46">
        <v>4608.3</v>
      </c>
      <c r="BI46">
        <v>4768.1000000000004</v>
      </c>
      <c r="BJ46">
        <v>5026.2</v>
      </c>
      <c r="BK46">
        <v>5290.1</v>
      </c>
      <c r="BL46">
        <v>5426.6</v>
      </c>
      <c r="BM46">
        <v>5698.5</v>
      </c>
      <c r="BN46">
        <v>6007.6</v>
      </c>
      <c r="BO46">
        <v>6267.5</v>
      </c>
      <c r="BP46">
        <v>6319.9</v>
      </c>
      <c r="BQ46" t="s">
        <v>75</v>
      </c>
    </row>
    <row r="47" spans="1:69" x14ac:dyDescent="0.35">
      <c r="A47" t="s">
        <v>125</v>
      </c>
      <c r="B47" t="s">
        <v>77</v>
      </c>
      <c r="C47">
        <v>128.5</v>
      </c>
      <c r="D47">
        <v>140.1</v>
      </c>
      <c r="E47">
        <v>146.5</v>
      </c>
      <c r="F47">
        <v>143.30000000000001</v>
      </c>
      <c r="G47">
        <v>156.9</v>
      </c>
      <c r="H47">
        <v>165.1</v>
      </c>
      <c r="I47">
        <v>168.6</v>
      </c>
      <c r="J47">
        <v>181.2</v>
      </c>
      <c r="K47">
        <v>190.6</v>
      </c>
      <c r="L47">
        <v>204.5</v>
      </c>
      <c r="M47">
        <v>222.2</v>
      </c>
      <c r="N47">
        <v>245.2</v>
      </c>
      <c r="O47">
        <v>261.60000000000002</v>
      </c>
      <c r="P47">
        <v>288.10000000000002</v>
      </c>
      <c r="Q47">
        <v>318.8</v>
      </c>
      <c r="R47">
        <v>334.9</v>
      </c>
      <c r="S47">
        <v>353.5</v>
      </c>
      <c r="T47">
        <v>389.9</v>
      </c>
      <c r="U47">
        <v>437.3</v>
      </c>
      <c r="V47">
        <v>478.5</v>
      </c>
      <c r="W47">
        <v>495.1</v>
      </c>
      <c r="X47">
        <v>554.6</v>
      </c>
      <c r="Y47">
        <v>621.6</v>
      </c>
      <c r="Z47">
        <v>709</v>
      </c>
      <c r="AA47">
        <v>802.5</v>
      </c>
      <c r="AB47">
        <v>874.7</v>
      </c>
      <c r="AC47">
        <v>964.3</v>
      </c>
      <c r="AD47">
        <v>995</v>
      </c>
      <c r="AE47">
        <v>1044.7</v>
      </c>
      <c r="AF47">
        <v>1160.0999999999999</v>
      </c>
      <c r="AG47">
        <v>1243</v>
      </c>
      <c r="AH47">
        <v>1307.3</v>
      </c>
      <c r="AI47">
        <v>1397</v>
      </c>
      <c r="AJ47">
        <v>1514.9</v>
      </c>
      <c r="AK47">
        <v>1600.1</v>
      </c>
      <c r="AL47">
        <v>1682.9</v>
      </c>
      <c r="AM47">
        <v>1701.7</v>
      </c>
      <c r="AN47">
        <v>1783.9</v>
      </c>
      <c r="AO47">
        <v>1845.5</v>
      </c>
      <c r="AP47">
        <v>1952.8</v>
      </c>
      <c r="AQ47">
        <v>2076.9</v>
      </c>
      <c r="AR47">
        <v>2206.9</v>
      </c>
      <c r="AS47">
        <v>2384.1999999999998</v>
      </c>
      <c r="AT47">
        <v>2582.6</v>
      </c>
      <c r="AU47">
        <v>2771.1</v>
      </c>
      <c r="AV47">
        <v>3008.4</v>
      </c>
      <c r="AW47">
        <v>2991.5</v>
      </c>
      <c r="AX47">
        <v>2937.4</v>
      </c>
      <c r="AY47">
        <v>2960.8</v>
      </c>
      <c r="AZ47">
        <v>3098.3</v>
      </c>
      <c r="BA47">
        <v>3236.3</v>
      </c>
      <c r="BB47">
        <v>3418.9</v>
      </c>
      <c r="BC47">
        <v>3573.4</v>
      </c>
      <c r="BD47">
        <v>3624.7</v>
      </c>
      <c r="BE47">
        <v>3382.8</v>
      </c>
      <c r="BF47">
        <v>3452.3</v>
      </c>
      <c r="BG47">
        <v>3630.6</v>
      </c>
      <c r="BH47">
        <v>3839.2</v>
      </c>
      <c r="BI47">
        <v>3968.6</v>
      </c>
      <c r="BJ47">
        <v>4197.2</v>
      </c>
      <c r="BK47">
        <v>4428.3</v>
      </c>
      <c r="BL47">
        <v>4555.8999999999996</v>
      </c>
      <c r="BM47">
        <v>4780.8999999999996</v>
      </c>
      <c r="BN47">
        <v>5042.3999999999996</v>
      </c>
      <c r="BO47">
        <v>5265</v>
      </c>
      <c r="BP47">
        <v>5321.6</v>
      </c>
      <c r="BQ47" t="s">
        <v>77</v>
      </c>
    </row>
    <row r="48" spans="1:69" x14ac:dyDescent="0.35">
      <c r="A48" t="s">
        <v>126</v>
      </c>
      <c r="B48" t="s">
        <v>79</v>
      </c>
      <c r="C48">
        <v>9.4</v>
      </c>
      <c r="D48">
        <v>10.7</v>
      </c>
      <c r="E48">
        <v>11.9</v>
      </c>
      <c r="F48">
        <v>11.9</v>
      </c>
      <c r="G48">
        <v>13.9</v>
      </c>
      <c r="H48">
        <v>15.4</v>
      </c>
      <c r="I48">
        <v>15.9</v>
      </c>
      <c r="J48">
        <v>18.100000000000001</v>
      </c>
      <c r="K48">
        <v>19.5</v>
      </c>
      <c r="L48">
        <v>21.1</v>
      </c>
      <c r="M48">
        <v>23.2</v>
      </c>
      <c r="N48">
        <v>27.6</v>
      </c>
      <c r="O48">
        <v>29.4</v>
      </c>
      <c r="P48">
        <v>32.700000000000003</v>
      </c>
      <c r="Q48">
        <v>37.200000000000003</v>
      </c>
      <c r="R48">
        <v>39.5</v>
      </c>
      <c r="S48">
        <v>42.7</v>
      </c>
      <c r="T48">
        <v>50</v>
      </c>
      <c r="U48">
        <v>57.8</v>
      </c>
      <c r="V48">
        <v>64.400000000000006</v>
      </c>
      <c r="W48">
        <v>74</v>
      </c>
      <c r="X48">
        <v>85.4</v>
      </c>
      <c r="Y48">
        <v>101.8</v>
      </c>
      <c r="Z48">
        <v>120.5</v>
      </c>
      <c r="AA48">
        <v>139.9</v>
      </c>
      <c r="AB48">
        <v>156</v>
      </c>
      <c r="AC48">
        <v>175.6</v>
      </c>
      <c r="AD48">
        <v>188.3</v>
      </c>
      <c r="AE48">
        <v>205.4</v>
      </c>
      <c r="AF48">
        <v>228.1</v>
      </c>
      <c r="AG48">
        <v>247.1</v>
      </c>
      <c r="AH48">
        <v>270.89999999999998</v>
      </c>
      <c r="AI48">
        <v>288.39999999999998</v>
      </c>
      <c r="AJ48">
        <v>310.39999999999998</v>
      </c>
      <c r="AK48">
        <v>334.7</v>
      </c>
      <c r="AL48">
        <v>354.6</v>
      </c>
      <c r="AM48">
        <v>369.4</v>
      </c>
      <c r="AN48">
        <v>404.8</v>
      </c>
      <c r="AO48">
        <v>425.6</v>
      </c>
      <c r="AP48">
        <v>445.9</v>
      </c>
      <c r="AQ48">
        <v>447.7</v>
      </c>
      <c r="AR48">
        <v>460.8</v>
      </c>
      <c r="AS48">
        <v>478.3</v>
      </c>
      <c r="AT48">
        <v>511.2</v>
      </c>
      <c r="AU48">
        <v>538.9</v>
      </c>
      <c r="AV48">
        <v>588.9</v>
      </c>
      <c r="AW48">
        <v>590.79999999999995</v>
      </c>
      <c r="AX48">
        <v>603</v>
      </c>
      <c r="AY48">
        <v>633.5</v>
      </c>
      <c r="AZ48">
        <v>663</v>
      </c>
      <c r="BA48">
        <v>692.5</v>
      </c>
      <c r="BB48">
        <v>708.6</v>
      </c>
      <c r="BC48">
        <v>733.7</v>
      </c>
      <c r="BD48">
        <v>739.6</v>
      </c>
      <c r="BE48">
        <v>712.1</v>
      </c>
      <c r="BF48">
        <v>714.3</v>
      </c>
      <c r="BG48">
        <v>742.1</v>
      </c>
      <c r="BH48">
        <v>769.1</v>
      </c>
      <c r="BI48">
        <v>799.5</v>
      </c>
      <c r="BJ48">
        <v>829</v>
      </c>
      <c r="BK48">
        <v>861.8</v>
      </c>
      <c r="BL48">
        <v>870.7</v>
      </c>
      <c r="BM48">
        <v>917.5</v>
      </c>
      <c r="BN48">
        <v>965.3</v>
      </c>
      <c r="BO48">
        <v>1002.5</v>
      </c>
      <c r="BP48">
        <v>998.3</v>
      </c>
      <c r="BQ48" t="s">
        <v>79</v>
      </c>
    </row>
    <row r="49" spans="1:69" x14ac:dyDescent="0.35">
      <c r="A49" t="s">
        <v>127</v>
      </c>
      <c r="B49" t="s">
        <v>81</v>
      </c>
      <c r="C49">
        <v>19.2</v>
      </c>
      <c r="D49">
        <v>20.8</v>
      </c>
      <c r="E49">
        <v>22</v>
      </c>
      <c r="F49">
        <v>22.3</v>
      </c>
      <c r="G49">
        <v>24.4</v>
      </c>
      <c r="H49">
        <v>26.6</v>
      </c>
      <c r="I49">
        <v>27.6</v>
      </c>
      <c r="J49">
        <v>29.9</v>
      </c>
      <c r="K49">
        <v>31.7</v>
      </c>
      <c r="L49">
        <v>33.9</v>
      </c>
      <c r="M49">
        <v>36</v>
      </c>
      <c r="N49">
        <v>37</v>
      </c>
      <c r="O49">
        <v>39.299999999999997</v>
      </c>
      <c r="P49">
        <v>45.5</v>
      </c>
      <c r="Q49">
        <v>50.2</v>
      </c>
      <c r="R49">
        <v>54.2</v>
      </c>
      <c r="S49">
        <v>59.5</v>
      </c>
      <c r="T49">
        <v>63.7</v>
      </c>
      <c r="U49">
        <v>70.099999999999994</v>
      </c>
      <c r="V49">
        <v>74.400000000000006</v>
      </c>
      <c r="W49">
        <v>80.2</v>
      </c>
      <c r="X49">
        <v>86.7</v>
      </c>
      <c r="Y49">
        <v>94.6</v>
      </c>
      <c r="Z49">
        <v>102.7</v>
      </c>
      <c r="AA49">
        <v>108.8</v>
      </c>
      <c r="AB49">
        <v>121.5</v>
      </c>
      <c r="AC49">
        <v>146.69999999999999</v>
      </c>
      <c r="AD49">
        <v>152.9</v>
      </c>
      <c r="AE49">
        <v>168</v>
      </c>
      <c r="AF49">
        <v>185</v>
      </c>
      <c r="AG49">
        <v>196.6</v>
      </c>
      <c r="AH49">
        <v>204.6</v>
      </c>
      <c r="AI49">
        <v>216.8</v>
      </c>
      <c r="AJ49">
        <v>233.8</v>
      </c>
      <c r="AK49">
        <v>248.2</v>
      </c>
      <c r="AL49">
        <v>263.5</v>
      </c>
      <c r="AM49">
        <v>285.7</v>
      </c>
      <c r="AN49">
        <v>302.5</v>
      </c>
      <c r="AO49">
        <v>319.3</v>
      </c>
      <c r="AP49">
        <v>350.7</v>
      </c>
      <c r="AQ49">
        <v>358.7</v>
      </c>
      <c r="AR49">
        <v>371.7</v>
      </c>
      <c r="AS49">
        <v>388.9</v>
      </c>
      <c r="AT49">
        <v>402.9</v>
      </c>
      <c r="AU49">
        <v>424.6</v>
      </c>
      <c r="AV49">
        <v>449.9</v>
      </c>
      <c r="AW49">
        <v>441.5</v>
      </c>
      <c r="AX49">
        <v>467</v>
      </c>
      <c r="AY49">
        <v>491.1</v>
      </c>
      <c r="AZ49">
        <v>531.70000000000005</v>
      </c>
      <c r="BA49">
        <v>575.70000000000005</v>
      </c>
      <c r="BB49">
        <v>611.79999999999995</v>
      </c>
      <c r="BC49">
        <v>631.29999999999995</v>
      </c>
      <c r="BD49">
        <v>637.4</v>
      </c>
      <c r="BE49">
        <v>608.5</v>
      </c>
      <c r="BF49">
        <v>638.20000000000005</v>
      </c>
      <c r="BG49">
        <v>670.8</v>
      </c>
      <c r="BH49">
        <v>695.1</v>
      </c>
      <c r="BI49">
        <v>742</v>
      </c>
      <c r="BJ49">
        <v>767.6</v>
      </c>
      <c r="BK49">
        <v>784.1</v>
      </c>
      <c r="BL49">
        <v>799.8</v>
      </c>
      <c r="BM49">
        <v>835</v>
      </c>
      <c r="BN49">
        <v>876.4</v>
      </c>
      <c r="BO49">
        <v>910.7</v>
      </c>
      <c r="BP49">
        <v>471.7</v>
      </c>
      <c r="BQ49" t="s">
        <v>81</v>
      </c>
    </row>
    <row r="50" spans="1:69" x14ac:dyDescent="0.35">
      <c r="A50" t="s">
        <v>128</v>
      </c>
      <c r="B50" t="s">
        <v>83</v>
      </c>
      <c r="C50">
        <v>45.4</v>
      </c>
      <c r="D50">
        <v>44.3</v>
      </c>
      <c r="E50">
        <v>43.7</v>
      </c>
      <c r="F50">
        <v>39.200000000000003</v>
      </c>
      <c r="G50">
        <v>49.8</v>
      </c>
      <c r="H50">
        <v>47.9</v>
      </c>
      <c r="I50">
        <v>49.7</v>
      </c>
      <c r="J50">
        <v>57.9</v>
      </c>
      <c r="K50">
        <v>64.7</v>
      </c>
      <c r="L50">
        <v>71.7</v>
      </c>
      <c r="M50">
        <v>83.5</v>
      </c>
      <c r="N50">
        <v>90.9</v>
      </c>
      <c r="O50">
        <v>89.4</v>
      </c>
      <c r="P50">
        <v>96.4</v>
      </c>
      <c r="Q50">
        <v>94.9</v>
      </c>
      <c r="R50">
        <v>84.9</v>
      </c>
      <c r="S50">
        <v>97.7</v>
      </c>
      <c r="T50">
        <v>112.2</v>
      </c>
      <c r="U50">
        <v>125.5</v>
      </c>
      <c r="V50">
        <v>121.3</v>
      </c>
      <c r="W50">
        <v>141.30000000000001</v>
      </c>
      <c r="X50">
        <v>169.7</v>
      </c>
      <c r="Y50">
        <v>196.9</v>
      </c>
      <c r="Z50">
        <v>221.6</v>
      </c>
      <c r="AA50">
        <v>226.7</v>
      </c>
      <c r="AB50">
        <v>223.3</v>
      </c>
      <c r="AC50">
        <v>273.10000000000002</v>
      </c>
      <c r="AD50">
        <v>264.60000000000002</v>
      </c>
      <c r="AE50">
        <v>303.10000000000002</v>
      </c>
      <c r="AF50">
        <v>373.7</v>
      </c>
      <c r="AG50">
        <v>383.3</v>
      </c>
      <c r="AH50">
        <v>364.1</v>
      </c>
      <c r="AI50">
        <v>404.7</v>
      </c>
      <c r="AJ50">
        <v>456.4</v>
      </c>
      <c r="AK50">
        <v>456.9</v>
      </c>
      <c r="AL50">
        <v>456.8</v>
      </c>
      <c r="AM50">
        <v>450.6</v>
      </c>
      <c r="AN50">
        <v>448.6</v>
      </c>
      <c r="AO50">
        <v>488.2</v>
      </c>
      <c r="AP50">
        <v>584.1</v>
      </c>
      <c r="AQ50">
        <v>636.6</v>
      </c>
      <c r="AR50">
        <v>701.7</v>
      </c>
      <c r="AS50">
        <v>762</v>
      </c>
      <c r="AT50">
        <v>742.5</v>
      </c>
      <c r="AU50">
        <v>756.1</v>
      </c>
      <c r="AV50">
        <v>728</v>
      </c>
      <c r="AW50">
        <v>660.7</v>
      </c>
      <c r="AX50">
        <v>728.8</v>
      </c>
      <c r="AY50">
        <v>822.3</v>
      </c>
      <c r="AZ50">
        <v>980</v>
      </c>
      <c r="BA50">
        <v>1144.4000000000001</v>
      </c>
      <c r="BB50">
        <v>1281.4000000000001</v>
      </c>
      <c r="BC50">
        <v>1237.4000000000001</v>
      </c>
      <c r="BD50">
        <v>1180</v>
      </c>
      <c r="BE50">
        <v>1050.4000000000001</v>
      </c>
      <c r="BF50">
        <v>1318.6</v>
      </c>
      <c r="BG50">
        <v>1402.4</v>
      </c>
      <c r="BH50">
        <v>1525.1</v>
      </c>
      <c r="BI50">
        <v>1584.3</v>
      </c>
      <c r="BJ50">
        <v>1643.8</v>
      </c>
      <c r="BK50">
        <v>1658.9</v>
      </c>
      <c r="BL50">
        <v>1578.2</v>
      </c>
      <c r="BM50">
        <v>1578.2</v>
      </c>
      <c r="BN50">
        <v>1603.9</v>
      </c>
      <c r="BO50">
        <v>1573.3</v>
      </c>
      <c r="BP50">
        <v>1549.3</v>
      </c>
      <c r="BQ50" t="s">
        <v>83</v>
      </c>
    </row>
    <row r="51" spans="1:69" x14ac:dyDescent="0.35">
      <c r="A51" t="s">
        <v>129</v>
      </c>
      <c r="B51" t="s">
        <v>85</v>
      </c>
      <c r="C51">
        <v>1.7</v>
      </c>
      <c r="D51">
        <v>1.8</v>
      </c>
      <c r="E51">
        <v>2.2999999999999998</v>
      </c>
      <c r="F51">
        <v>2.8</v>
      </c>
      <c r="G51">
        <v>3</v>
      </c>
      <c r="H51">
        <v>3.3</v>
      </c>
      <c r="I51">
        <v>3.8</v>
      </c>
      <c r="J51">
        <v>4.5</v>
      </c>
      <c r="K51">
        <v>4.8</v>
      </c>
      <c r="L51">
        <v>5.3</v>
      </c>
      <c r="M51">
        <v>6</v>
      </c>
      <c r="N51">
        <v>7.2</v>
      </c>
      <c r="O51">
        <v>8.6</v>
      </c>
      <c r="P51">
        <v>10.1</v>
      </c>
      <c r="Q51">
        <v>13.5</v>
      </c>
      <c r="R51">
        <v>17.899999999999999</v>
      </c>
      <c r="S51">
        <v>18.899999999999999</v>
      </c>
      <c r="T51">
        <v>20</v>
      </c>
      <c r="U51">
        <v>23.7</v>
      </c>
      <c r="V51">
        <v>30.1</v>
      </c>
      <c r="W51">
        <v>32.4</v>
      </c>
      <c r="X51">
        <v>30</v>
      </c>
      <c r="Y51">
        <v>33</v>
      </c>
      <c r="Z51">
        <v>36.6</v>
      </c>
      <c r="AA51">
        <v>43.6</v>
      </c>
      <c r="AB51">
        <v>58</v>
      </c>
      <c r="AC51">
        <v>72.5</v>
      </c>
      <c r="AD51">
        <v>83.2</v>
      </c>
      <c r="AE51">
        <v>82.6</v>
      </c>
      <c r="AF51">
        <v>93.8</v>
      </c>
      <c r="AG51">
        <v>96.9</v>
      </c>
      <c r="AH51">
        <v>107</v>
      </c>
      <c r="AI51">
        <v>115.7</v>
      </c>
      <c r="AJ51">
        <v>135.4</v>
      </c>
      <c r="AK51">
        <v>159.4</v>
      </c>
      <c r="AL51">
        <v>169.5</v>
      </c>
      <c r="AM51">
        <v>156.4</v>
      </c>
      <c r="AN51">
        <v>130.9</v>
      </c>
      <c r="AO51">
        <v>117</v>
      </c>
      <c r="AP51">
        <v>116.3</v>
      </c>
      <c r="AQ51">
        <v>125.6</v>
      </c>
      <c r="AR51">
        <v>118.9</v>
      </c>
      <c r="AS51">
        <v>126.6</v>
      </c>
      <c r="AT51">
        <v>146.4</v>
      </c>
      <c r="AU51">
        <v>159.80000000000001</v>
      </c>
      <c r="AV51">
        <v>198</v>
      </c>
      <c r="AW51">
        <v>219.8</v>
      </c>
      <c r="AX51">
        <v>199.8</v>
      </c>
      <c r="AY51">
        <v>171.2</v>
      </c>
      <c r="AZ51">
        <v>162.5</v>
      </c>
      <c r="BA51">
        <v>176.9</v>
      </c>
      <c r="BB51">
        <v>186.9</v>
      </c>
      <c r="BC51">
        <v>250.3</v>
      </c>
      <c r="BD51">
        <v>310.2</v>
      </c>
      <c r="BE51">
        <v>284.2</v>
      </c>
      <c r="BF51">
        <v>283.3</v>
      </c>
      <c r="BG51">
        <v>283.2</v>
      </c>
      <c r="BH51">
        <v>291.2</v>
      </c>
      <c r="BI51">
        <v>280.10000000000002</v>
      </c>
      <c r="BJ51">
        <v>294</v>
      </c>
      <c r="BK51">
        <v>310.89999999999998</v>
      </c>
      <c r="BL51">
        <v>333.7</v>
      </c>
      <c r="BM51">
        <v>319.5</v>
      </c>
      <c r="BN51">
        <v>347.4</v>
      </c>
      <c r="BO51">
        <v>346.4</v>
      </c>
      <c r="BP51">
        <v>249.5</v>
      </c>
      <c r="BQ51" t="s">
        <v>85</v>
      </c>
    </row>
    <row r="52" spans="1:69" x14ac:dyDescent="0.35">
      <c r="A52" t="s">
        <v>130</v>
      </c>
      <c r="B52" t="s">
        <v>87</v>
      </c>
      <c r="C52">
        <v>1</v>
      </c>
      <c r="D52">
        <v>1</v>
      </c>
      <c r="E52">
        <v>1.1000000000000001</v>
      </c>
      <c r="F52">
        <v>1.2</v>
      </c>
      <c r="G52">
        <v>1.3</v>
      </c>
      <c r="H52">
        <v>1.3</v>
      </c>
      <c r="I52">
        <v>1.4</v>
      </c>
      <c r="J52">
        <v>1.6</v>
      </c>
      <c r="K52">
        <v>1.6</v>
      </c>
      <c r="L52">
        <v>1.9</v>
      </c>
      <c r="M52">
        <v>2.1</v>
      </c>
      <c r="N52">
        <v>2.6</v>
      </c>
      <c r="O52">
        <v>2.7</v>
      </c>
      <c r="P52">
        <v>2.9</v>
      </c>
      <c r="Q52">
        <v>3</v>
      </c>
      <c r="R52">
        <v>3.2</v>
      </c>
      <c r="S52">
        <v>3.6</v>
      </c>
      <c r="T52">
        <v>3.9</v>
      </c>
      <c r="U52">
        <v>4.5</v>
      </c>
      <c r="V52">
        <v>3.7</v>
      </c>
      <c r="W52">
        <v>4.7</v>
      </c>
      <c r="X52">
        <v>6.7</v>
      </c>
      <c r="Y52">
        <v>8.6999999999999993</v>
      </c>
      <c r="Z52">
        <v>9.1999999999999993</v>
      </c>
      <c r="AA52">
        <v>9</v>
      </c>
      <c r="AB52">
        <v>9.6</v>
      </c>
      <c r="AC52">
        <v>10.7</v>
      </c>
      <c r="AD52">
        <v>8.1</v>
      </c>
      <c r="AE52">
        <v>10</v>
      </c>
      <c r="AF52">
        <v>10.9</v>
      </c>
      <c r="AG52">
        <v>15.4</v>
      </c>
      <c r="AH52">
        <v>26.9</v>
      </c>
      <c r="AI52">
        <v>29.7</v>
      </c>
      <c r="AJ52">
        <v>27</v>
      </c>
      <c r="AK52">
        <v>23.5</v>
      </c>
      <c r="AL52">
        <v>24.9</v>
      </c>
      <c r="AM52">
        <v>26.1</v>
      </c>
      <c r="AN52">
        <v>30.7</v>
      </c>
      <c r="AO52">
        <v>29.5</v>
      </c>
      <c r="AP52">
        <v>34.700000000000003</v>
      </c>
      <c r="AQ52">
        <v>30.2</v>
      </c>
      <c r="AR52">
        <v>37.299999999999997</v>
      </c>
      <c r="AS52">
        <v>38.5</v>
      </c>
      <c r="AT52">
        <v>34.1</v>
      </c>
      <c r="AU52">
        <v>45.6</v>
      </c>
      <c r="AV52">
        <v>45.5</v>
      </c>
      <c r="AW52">
        <v>55.1</v>
      </c>
      <c r="AX52">
        <v>51.9</v>
      </c>
      <c r="AY52">
        <v>61.5</v>
      </c>
      <c r="AZ52">
        <v>62.2</v>
      </c>
      <c r="BA52">
        <v>78.900000000000006</v>
      </c>
      <c r="BB52">
        <v>68.099999999999994</v>
      </c>
      <c r="BC52">
        <v>58.6</v>
      </c>
      <c r="BD52">
        <v>45.8</v>
      </c>
      <c r="BE52">
        <v>60</v>
      </c>
      <c r="BF52">
        <v>71.3</v>
      </c>
      <c r="BG52">
        <v>79.3</v>
      </c>
      <c r="BH52">
        <v>81.8</v>
      </c>
      <c r="BI52">
        <v>83.9</v>
      </c>
      <c r="BJ52">
        <v>80</v>
      </c>
      <c r="BK52">
        <v>97.3</v>
      </c>
      <c r="BL52">
        <v>69.2</v>
      </c>
      <c r="BM52">
        <v>95.5</v>
      </c>
      <c r="BN52">
        <v>83.3</v>
      </c>
      <c r="BO52">
        <v>90.1</v>
      </c>
      <c r="BP52">
        <v>72.400000000000006</v>
      </c>
      <c r="BQ52" t="s">
        <v>87</v>
      </c>
    </row>
    <row r="53" spans="1:69" x14ac:dyDescent="0.35">
      <c r="A53" t="s">
        <v>131</v>
      </c>
      <c r="B53" t="s">
        <v>89</v>
      </c>
      <c r="C53">
        <v>42.7</v>
      </c>
      <c r="D53">
        <v>41.4</v>
      </c>
      <c r="E53">
        <v>40.299999999999997</v>
      </c>
      <c r="F53">
        <v>35.200000000000003</v>
      </c>
      <c r="G53">
        <v>45.5</v>
      </c>
      <c r="H53">
        <v>43.3</v>
      </c>
      <c r="I53">
        <v>44.5</v>
      </c>
      <c r="J53">
        <v>51.8</v>
      </c>
      <c r="K53">
        <v>58.3</v>
      </c>
      <c r="L53">
        <v>64.599999999999994</v>
      </c>
      <c r="M53">
        <v>75.400000000000006</v>
      </c>
      <c r="N53">
        <v>81.099999999999994</v>
      </c>
      <c r="O53">
        <v>78.099999999999994</v>
      </c>
      <c r="P53">
        <v>83.4</v>
      </c>
      <c r="Q53">
        <v>78.3</v>
      </c>
      <c r="R53">
        <v>63.9</v>
      </c>
      <c r="S53">
        <v>75.2</v>
      </c>
      <c r="T53">
        <v>88.3</v>
      </c>
      <c r="U53">
        <v>97.2</v>
      </c>
      <c r="V53">
        <v>87.4</v>
      </c>
      <c r="W53">
        <v>104.3</v>
      </c>
      <c r="X53">
        <v>133</v>
      </c>
      <c r="Y53">
        <v>155.1</v>
      </c>
      <c r="Z53">
        <v>175.8</v>
      </c>
      <c r="AA53">
        <v>174</v>
      </c>
      <c r="AB53">
        <v>155.69999999999999</v>
      </c>
      <c r="AC53">
        <v>189.9</v>
      </c>
      <c r="AD53">
        <v>173.3</v>
      </c>
      <c r="AE53">
        <v>210.5</v>
      </c>
      <c r="AF53">
        <v>268.89999999999998</v>
      </c>
      <c r="AG53">
        <v>271.10000000000002</v>
      </c>
      <c r="AH53">
        <v>230.2</v>
      </c>
      <c r="AI53">
        <v>259.39999999999998</v>
      </c>
      <c r="AJ53">
        <v>294</v>
      </c>
      <c r="AK53">
        <v>274</v>
      </c>
      <c r="AL53">
        <v>262.5</v>
      </c>
      <c r="AM53">
        <v>268.10000000000002</v>
      </c>
      <c r="AN53">
        <v>287.10000000000002</v>
      </c>
      <c r="AO53">
        <v>341.7</v>
      </c>
      <c r="AP53">
        <v>433.2</v>
      </c>
      <c r="AQ53">
        <v>480.8</v>
      </c>
      <c r="AR53">
        <v>545.5</v>
      </c>
      <c r="AS53">
        <v>596.9</v>
      </c>
      <c r="AT53">
        <v>562</v>
      </c>
      <c r="AU53">
        <v>550.70000000000005</v>
      </c>
      <c r="AV53">
        <v>484.5</v>
      </c>
      <c r="AW53">
        <v>385.8</v>
      </c>
      <c r="AX53">
        <v>477.1</v>
      </c>
      <c r="AY53">
        <v>589.6</v>
      </c>
      <c r="AZ53">
        <v>755.3</v>
      </c>
      <c r="BA53">
        <v>888.7</v>
      </c>
      <c r="BB53">
        <v>1026.4000000000001</v>
      </c>
      <c r="BC53">
        <v>928.5</v>
      </c>
      <c r="BD53">
        <v>824</v>
      </c>
      <c r="BE53">
        <v>706.2</v>
      </c>
      <c r="BF53">
        <v>964</v>
      </c>
      <c r="BG53">
        <v>1039.9000000000001</v>
      </c>
      <c r="BH53">
        <v>1152.0999999999999</v>
      </c>
      <c r="BI53">
        <v>1220.2</v>
      </c>
      <c r="BJ53">
        <v>1269.8</v>
      </c>
      <c r="BK53">
        <v>1250.8</v>
      </c>
      <c r="BL53">
        <v>1175.3</v>
      </c>
      <c r="BM53">
        <v>1163.2</v>
      </c>
      <c r="BN53">
        <v>1173.2</v>
      </c>
      <c r="BO53">
        <v>1136.8</v>
      </c>
      <c r="BP53">
        <v>1227.3</v>
      </c>
      <c r="BQ53" t="s">
        <v>89</v>
      </c>
    </row>
    <row r="54" spans="1:69" x14ac:dyDescent="0.35">
      <c r="A54" t="s">
        <v>132</v>
      </c>
      <c r="B54" t="s">
        <v>91</v>
      </c>
      <c r="C54">
        <v>20.100000000000001</v>
      </c>
      <c r="D54">
        <v>19.899999999999999</v>
      </c>
      <c r="E54">
        <v>19</v>
      </c>
      <c r="F54">
        <v>16.100000000000001</v>
      </c>
      <c r="G54">
        <v>20.7</v>
      </c>
      <c r="H54">
        <v>19.100000000000001</v>
      </c>
      <c r="I54">
        <v>19.399999999999999</v>
      </c>
      <c r="J54">
        <v>20.6</v>
      </c>
      <c r="K54">
        <v>22.8</v>
      </c>
      <c r="L54">
        <v>23.9</v>
      </c>
      <c r="M54">
        <v>27.1</v>
      </c>
      <c r="N54">
        <v>29.5</v>
      </c>
      <c r="O54">
        <v>27.8</v>
      </c>
      <c r="P54">
        <v>33.5</v>
      </c>
      <c r="Q54">
        <v>33.299999999999997</v>
      </c>
      <c r="R54">
        <v>27.3</v>
      </c>
      <c r="S54">
        <v>30</v>
      </c>
      <c r="T54">
        <v>33.799999999999997</v>
      </c>
      <c r="U54">
        <v>40.4</v>
      </c>
      <c r="V54">
        <v>42.8</v>
      </c>
      <c r="W54">
        <v>41.9</v>
      </c>
      <c r="X54">
        <v>53.5</v>
      </c>
      <c r="Y54">
        <v>60.6</v>
      </c>
      <c r="Z54">
        <v>67.599999999999994</v>
      </c>
      <c r="AA54">
        <v>70.599999999999994</v>
      </c>
      <c r="AB54">
        <v>68.2</v>
      </c>
      <c r="AC54">
        <v>66</v>
      </c>
      <c r="AD54">
        <v>48.8</v>
      </c>
      <c r="AE54">
        <v>61.7</v>
      </c>
      <c r="AF54">
        <v>75.900000000000006</v>
      </c>
      <c r="AG54">
        <v>71.099999999999994</v>
      </c>
      <c r="AH54">
        <v>76.2</v>
      </c>
      <c r="AI54">
        <v>94.2</v>
      </c>
      <c r="AJ54">
        <v>104</v>
      </c>
      <c r="AK54">
        <v>101.2</v>
      </c>
      <c r="AL54">
        <v>98.5</v>
      </c>
      <c r="AM54">
        <v>88.6</v>
      </c>
      <c r="AN54">
        <v>94.4</v>
      </c>
      <c r="AO54">
        <v>108</v>
      </c>
      <c r="AP54">
        <v>132.4</v>
      </c>
      <c r="AQ54">
        <v>140.30000000000001</v>
      </c>
      <c r="AR54">
        <v>152.9</v>
      </c>
      <c r="AS54">
        <v>161.4</v>
      </c>
      <c r="AT54">
        <v>158.69999999999999</v>
      </c>
      <c r="AU54">
        <v>166.4</v>
      </c>
      <c r="AV54">
        <v>165.1</v>
      </c>
      <c r="AW54">
        <v>106.2</v>
      </c>
      <c r="AX54">
        <v>91</v>
      </c>
      <c r="AY54">
        <v>126.5</v>
      </c>
      <c r="AZ54">
        <v>179.2</v>
      </c>
      <c r="BA54">
        <v>262.60000000000002</v>
      </c>
      <c r="BB54">
        <v>296.3</v>
      </c>
      <c r="BC54">
        <v>277.7</v>
      </c>
      <c r="BD54">
        <v>208</v>
      </c>
      <c r="BE54">
        <v>162.30000000000001</v>
      </c>
      <c r="BF54">
        <v>204</v>
      </c>
      <c r="BG54">
        <v>209.3</v>
      </c>
      <c r="BH54">
        <v>245.7</v>
      </c>
      <c r="BI54">
        <v>263.60000000000002</v>
      </c>
      <c r="BJ54">
        <v>290.89999999999998</v>
      </c>
      <c r="BK54">
        <v>283.39999999999998</v>
      </c>
      <c r="BL54">
        <v>262.89999999999998</v>
      </c>
      <c r="BM54">
        <v>232.5</v>
      </c>
      <c r="BN54">
        <v>155.6</v>
      </c>
      <c r="BO54">
        <v>159.6</v>
      </c>
      <c r="BP54">
        <v>205.9</v>
      </c>
      <c r="BQ54" t="s">
        <v>91</v>
      </c>
    </row>
    <row r="55" spans="1:69" x14ac:dyDescent="0.35">
      <c r="A55" t="s">
        <v>133</v>
      </c>
      <c r="B55" t="s">
        <v>93</v>
      </c>
      <c r="C55">
        <v>22.6</v>
      </c>
      <c r="D55">
        <v>21.5</v>
      </c>
      <c r="E55">
        <v>21.4</v>
      </c>
      <c r="F55">
        <v>19.2</v>
      </c>
      <c r="G55">
        <v>24.8</v>
      </c>
      <c r="H55">
        <v>24.2</v>
      </c>
      <c r="I55">
        <v>25.1</v>
      </c>
      <c r="J55">
        <v>31.2</v>
      </c>
      <c r="K55">
        <v>35.5</v>
      </c>
      <c r="L55">
        <v>40.700000000000003</v>
      </c>
      <c r="M55">
        <v>48.3</v>
      </c>
      <c r="N55">
        <v>51.6</v>
      </c>
      <c r="O55">
        <v>50.2</v>
      </c>
      <c r="P55">
        <v>49.8</v>
      </c>
      <c r="Q55">
        <v>45</v>
      </c>
      <c r="R55">
        <v>36.6</v>
      </c>
      <c r="S55">
        <v>45.2</v>
      </c>
      <c r="T55">
        <v>54.5</v>
      </c>
      <c r="U55">
        <v>56.8</v>
      </c>
      <c r="V55">
        <v>44.6</v>
      </c>
      <c r="W55">
        <v>62.4</v>
      </c>
      <c r="X55">
        <v>79.599999999999994</v>
      </c>
      <c r="Y55">
        <v>94.6</v>
      </c>
      <c r="Z55">
        <v>108.2</v>
      </c>
      <c r="AA55">
        <v>103.4</v>
      </c>
      <c r="AB55">
        <v>87.5</v>
      </c>
      <c r="AC55">
        <v>123.9</v>
      </c>
      <c r="AD55">
        <v>124.5</v>
      </c>
      <c r="AE55">
        <v>148.80000000000001</v>
      </c>
      <c r="AF55">
        <v>193</v>
      </c>
      <c r="AG55">
        <v>200</v>
      </c>
      <c r="AH55">
        <v>154</v>
      </c>
      <c r="AI55">
        <v>165.1</v>
      </c>
      <c r="AJ55">
        <v>190</v>
      </c>
      <c r="AK55">
        <v>172.8</v>
      </c>
      <c r="AL55">
        <v>164</v>
      </c>
      <c r="AM55">
        <v>179.5</v>
      </c>
      <c r="AN55">
        <v>192.6</v>
      </c>
      <c r="AO55">
        <v>233.7</v>
      </c>
      <c r="AP55">
        <v>300.8</v>
      </c>
      <c r="AQ55">
        <v>340.5</v>
      </c>
      <c r="AR55">
        <v>392.6</v>
      </c>
      <c r="AS55">
        <v>435.5</v>
      </c>
      <c r="AT55">
        <v>403.3</v>
      </c>
      <c r="AU55">
        <v>384.3</v>
      </c>
      <c r="AV55">
        <v>319.39999999999998</v>
      </c>
      <c r="AW55">
        <v>279.7</v>
      </c>
      <c r="AX55">
        <v>386.1</v>
      </c>
      <c r="AY55">
        <v>463.2</v>
      </c>
      <c r="AZ55">
        <v>576.1</v>
      </c>
      <c r="BA55">
        <v>626.1</v>
      </c>
      <c r="BB55">
        <v>730.1</v>
      </c>
      <c r="BC55">
        <v>650.79999999999995</v>
      </c>
      <c r="BD55">
        <v>616</v>
      </c>
      <c r="BE55">
        <v>543.9</v>
      </c>
      <c r="BF55">
        <v>760</v>
      </c>
      <c r="BG55">
        <v>830.6</v>
      </c>
      <c r="BH55">
        <v>906.4</v>
      </c>
      <c r="BI55">
        <v>956.6</v>
      </c>
      <c r="BJ55">
        <v>978.9</v>
      </c>
      <c r="BK55">
        <v>967.3</v>
      </c>
      <c r="BL55">
        <v>912.3</v>
      </c>
      <c r="BM55">
        <v>930.7</v>
      </c>
      <c r="BN55">
        <v>1017.6</v>
      </c>
      <c r="BO55">
        <v>977.2</v>
      </c>
      <c r="BP55">
        <v>1021.4</v>
      </c>
      <c r="BQ55" t="s">
        <v>93</v>
      </c>
    </row>
    <row r="56" spans="1:69" x14ac:dyDescent="0.35">
      <c r="A56" t="s">
        <v>134</v>
      </c>
      <c r="B56" t="s">
        <v>95</v>
      </c>
      <c r="C56">
        <v>8.4</v>
      </c>
      <c r="D56">
        <v>9</v>
      </c>
      <c r="E56">
        <v>9.1999999999999993</v>
      </c>
      <c r="F56">
        <v>9.1</v>
      </c>
      <c r="G56">
        <v>9.8000000000000007</v>
      </c>
      <c r="H56">
        <v>10.5</v>
      </c>
      <c r="I56">
        <v>10.6</v>
      </c>
      <c r="J56">
        <v>11.6</v>
      </c>
      <c r="K56">
        <v>12.4</v>
      </c>
      <c r="L56">
        <v>14</v>
      </c>
      <c r="M56">
        <v>16.2</v>
      </c>
      <c r="N56">
        <v>16.8</v>
      </c>
      <c r="O56">
        <v>17.3</v>
      </c>
      <c r="P56">
        <v>19</v>
      </c>
      <c r="Q56">
        <v>19</v>
      </c>
      <c r="R56">
        <v>18.3</v>
      </c>
      <c r="S56">
        <v>18.100000000000001</v>
      </c>
      <c r="T56">
        <v>19.7</v>
      </c>
      <c r="U56">
        <v>20.8</v>
      </c>
      <c r="V56">
        <v>21.5</v>
      </c>
      <c r="W56">
        <v>24.6</v>
      </c>
      <c r="X56">
        <v>27.8</v>
      </c>
      <c r="Y56">
        <v>30.9</v>
      </c>
      <c r="Z56">
        <v>35.9</v>
      </c>
      <c r="AA56">
        <v>37.6</v>
      </c>
      <c r="AB56">
        <v>44.7</v>
      </c>
      <c r="AC56">
        <v>52.5</v>
      </c>
      <c r="AD56">
        <v>54.1</v>
      </c>
      <c r="AE56">
        <v>63.2</v>
      </c>
      <c r="AF56">
        <v>67.2</v>
      </c>
      <c r="AG56">
        <v>72</v>
      </c>
      <c r="AH56">
        <v>72.900000000000006</v>
      </c>
      <c r="AI56">
        <v>76.3</v>
      </c>
      <c r="AJ56">
        <v>82.2</v>
      </c>
      <c r="AK56">
        <v>105.4</v>
      </c>
      <c r="AL56">
        <v>118.3</v>
      </c>
      <c r="AM56">
        <v>125.5</v>
      </c>
      <c r="AN56">
        <v>134.30000000000001</v>
      </c>
      <c r="AO56">
        <v>149.19999999999999</v>
      </c>
      <c r="AP56">
        <v>158</v>
      </c>
      <c r="AQ56">
        <v>178</v>
      </c>
      <c r="AR56">
        <v>197.6</v>
      </c>
      <c r="AS56">
        <v>215.9</v>
      </c>
      <c r="AT56">
        <v>241</v>
      </c>
      <c r="AU56">
        <v>224.7</v>
      </c>
      <c r="AV56">
        <v>251.3</v>
      </c>
      <c r="AW56">
        <v>245.4</v>
      </c>
      <c r="AX56">
        <v>254.8</v>
      </c>
      <c r="AY56">
        <v>293.39999999999998</v>
      </c>
      <c r="AZ56">
        <v>364.5</v>
      </c>
      <c r="BA56">
        <v>170.8</v>
      </c>
      <c r="BB56">
        <v>471.1</v>
      </c>
      <c r="BC56">
        <v>484.6</v>
      </c>
      <c r="BD56">
        <v>474.2</v>
      </c>
      <c r="BE56">
        <v>351.4</v>
      </c>
      <c r="BF56">
        <v>375.5</v>
      </c>
      <c r="BG56">
        <v>441</v>
      </c>
      <c r="BH56">
        <v>517.9</v>
      </c>
      <c r="BI56">
        <v>531.9</v>
      </c>
      <c r="BJ56">
        <v>597.5</v>
      </c>
      <c r="BK56">
        <v>641.1</v>
      </c>
      <c r="BL56">
        <v>690.7</v>
      </c>
      <c r="BM56">
        <v>681.2</v>
      </c>
      <c r="BN56">
        <v>196.8</v>
      </c>
      <c r="BO56">
        <v>479.8</v>
      </c>
      <c r="BP56">
        <v>678.6</v>
      </c>
      <c r="BQ56" t="s">
        <v>95</v>
      </c>
    </row>
    <row r="57" spans="1:69" x14ac:dyDescent="0.35">
      <c r="A57" t="s">
        <v>135</v>
      </c>
      <c r="B57" t="s">
        <v>97</v>
      </c>
      <c r="C57">
        <v>14.2</v>
      </c>
      <c r="D57">
        <v>12.5</v>
      </c>
      <c r="E57">
        <v>12.1</v>
      </c>
      <c r="F57">
        <v>10</v>
      </c>
      <c r="G57">
        <v>15</v>
      </c>
      <c r="H57">
        <v>13.7</v>
      </c>
      <c r="I57">
        <v>14.5</v>
      </c>
      <c r="J57">
        <v>19.600000000000001</v>
      </c>
      <c r="K57">
        <v>23.1</v>
      </c>
      <c r="L57">
        <v>26.7</v>
      </c>
      <c r="M57">
        <v>32.1</v>
      </c>
      <c r="N57">
        <v>34.799999999999997</v>
      </c>
      <c r="O57">
        <v>33</v>
      </c>
      <c r="P57">
        <v>30.8</v>
      </c>
      <c r="Q57">
        <v>25.9</v>
      </c>
      <c r="R57">
        <v>18.3</v>
      </c>
      <c r="S57">
        <v>27</v>
      </c>
      <c r="T57">
        <v>34.799999999999997</v>
      </c>
      <c r="U57">
        <v>36.1</v>
      </c>
      <c r="V57">
        <v>23</v>
      </c>
      <c r="W57">
        <v>37.799999999999997</v>
      </c>
      <c r="X57">
        <v>51.8</v>
      </c>
      <c r="Y57">
        <v>63.6</v>
      </c>
      <c r="Z57">
        <v>72.3</v>
      </c>
      <c r="AA57">
        <v>65.8</v>
      </c>
      <c r="AB57">
        <v>42.8</v>
      </c>
      <c r="AC57">
        <v>71.400000000000006</v>
      </c>
      <c r="AD57">
        <v>70.5</v>
      </c>
      <c r="AE57">
        <v>85.6</v>
      </c>
      <c r="AF57">
        <v>125.8</v>
      </c>
      <c r="AG57">
        <v>128</v>
      </c>
      <c r="AH57">
        <v>81.099999999999994</v>
      </c>
      <c r="AI57">
        <v>88.9</v>
      </c>
      <c r="AJ57">
        <v>107.8</v>
      </c>
      <c r="AK57">
        <v>67.5</v>
      </c>
      <c r="AL57">
        <v>45.7</v>
      </c>
      <c r="AM57">
        <v>54</v>
      </c>
      <c r="AN57">
        <v>58.4</v>
      </c>
      <c r="AO57">
        <v>84.5</v>
      </c>
      <c r="AP57">
        <v>142.9</v>
      </c>
      <c r="AQ57">
        <v>162.5</v>
      </c>
      <c r="AR57">
        <v>195.1</v>
      </c>
      <c r="AS57">
        <v>219.6</v>
      </c>
      <c r="AT57">
        <v>162.30000000000001</v>
      </c>
      <c r="AU57">
        <v>159.6</v>
      </c>
      <c r="AV57">
        <v>68.099999999999994</v>
      </c>
      <c r="AW57">
        <v>34.200000000000003</v>
      </c>
      <c r="AX57">
        <v>131.30000000000001</v>
      </c>
      <c r="AY57">
        <v>169.8</v>
      </c>
      <c r="AZ57">
        <v>211.6</v>
      </c>
      <c r="BA57">
        <v>455.3</v>
      </c>
      <c r="BB57">
        <v>259.10000000000002</v>
      </c>
      <c r="BC57">
        <v>166.2</v>
      </c>
      <c r="BD57">
        <v>141.80000000000001</v>
      </c>
      <c r="BE57">
        <v>192.5</v>
      </c>
      <c r="BF57">
        <v>384.5</v>
      </c>
      <c r="BG57">
        <v>389.6</v>
      </c>
      <c r="BH57">
        <v>388.5</v>
      </c>
      <c r="BI57">
        <v>424.7</v>
      </c>
      <c r="BJ57">
        <v>381.3</v>
      </c>
      <c r="BK57">
        <v>326.2</v>
      </c>
      <c r="BL57">
        <v>221.7</v>
      </c>
      <c r="BM57">
        <v>249.5</v>
      </c>
      <c r="BN57">
        <v>820.8</v>
      </c>
      <c r="BO57">
        <v>497.4</v>
      </c>
      <c r="BP57">
        <v>342.9</v>
      </c>
      <c r="BQ57" t="s">
        <v>97</v>
      </c>
    </row>
    <row r="58" spans="1:69" x14ac:dyDescent="0.35">
      <c r="A58" t="s">
        <v>1</v>
      </c>
      <c r="B58" s="2" t="s">
        <v>136</v>
      </c>
      <c r="C58" t="s">
        <v>1</v>
      </c>
      <c r="D58" t="s">
        <v>1</v>
      </c>
      <c r="E58" t="s">
        <v>1</v>
      </c>
      <c r="F58" t="s">
        <v>1</v>
      </c>
      <c r="G58" t="s">
        <v>1</v>
      </c>
      <c r="H58" t="s">
        <v>1</v>
      </c>
      <c r="I58" t="s">
        <v>1</v>
      </c>
      <c r="J58" t="s">
        <v>1</v>
      </c>
      <c r="K58" t="s">
        <v>1</v>
      </c>
      <c r="L58" t="s">
        <v>1</v>
      </c>
      <c r="M58" t="s">
        <v>1</v>
      </c>
      <c r="N58" t="s">
        <v>1</v>
      </c>
      <c r="O58" t="s">
        <v>1</v>
      </c>
      <c r="P58" t="s">
        <v>1</v>
      </c>
      <c r="Q58" t="s">
        <v>1</v>
      </c>
      <c r="R58" t="s">
        <v>1</v>
      </c>
      <c r="S58" t="s">
        <v>1</v>
      </c>
      <c r="T58" t="s">
        <v>1</v>
      </c>
      <c r="U58" t="s">
        <v>1</v>
      </c>
      <c r="V58" t="s">
        <v>1</v>
      </c>
      <c r="W58" t="s">
        <v>1</v>
      </c>
      <c r="X58" t="s">
        <v>1</v>
      </c>
      <c r="Y58" t="s">
        <v>1</v>
      </c>
      <c r="Z58" t="s">
        <v>1</v>
      </c>
      <c r="AA58" t="s">
        <v>1</v>
      </c>
      <c r="AB58" t="s">
        <v>1</v>
      </c>
      <c r="AC58" t="s">
        <v>1</v>
      </c>
      <c r="AD58" t="s">
        <v>1</v>
      </c>
      <c r="AE58" t="s">
        <v>1</v>
      </c>
      <c r="AF58" t="s">
        <v>1</v>
      </c>
      <c r="AG58" t="s">
        <v>1</v>
      </c>
      <c r="AH58" t="s">
        <v>1</v>
      </c>
      <c r="AI58" t="s">
        <v>1</v>
      </c>
      <c r="AJ58" t="s">
        <v>1</v>
      </c>
      <c r="AK58" t="s">
        <v>1</v>
      </c>
      <c r="AL58" t="s">
        <v>1</v>
      </c>
      <c r="AM58" t="s">
        <v>1</v>
      </c>
      <c r="AN58" t="s">
        <v>1</v>
      </c>
      <c r="AO58" t="s">
        <v>1</v>
      </c>
      <c r="AP58" t="s">
        <v>1</v>
      </c>
      <c r="AQ58" t="s">
        <v>1</v>
      </c>
      <c r="AR58" t="s">
        <v>1</v>
      </c>
      <c r="AS58" t="s">
        <v>1</v>
      </c>
      <c r="AT58" t="s">
        <v>1</v>
      </c>
      <c r="AU58" t="s">
        <v>1</v>
      </c>
      <c r="AV58" t="s">
        <v>1</v>
      </c>
      <c r="AW58" t="s">
        <v>1</v>
      </c>
      <c r="AX58" t="s">
        <v>1</v>
      </c>
      <c r="AY58" t="s">
        <v>1</v>
      </c>
      <c r="AZ58" t="s">
        <v>1</v>
      </c>
      <c r="BA58" t="s">
        <v>1</v>
      </c>
      <c r="BB58" t="s">
        <v>1</v>
      </c>
      <c r="BC58" t="s">
        <v>1</v>
      </c>
      <c r="BD58" t="s">
        <v>1</v>
      </c>
      <c r="BE58" t="s">
        <v>1</v>
      </c>
      <c r="BF58" t="s">
        <v>1</v>
      </c>
      <c r="BG58" t="s">
        <v>1</v>
      </c>
      <c r="BH58" t="s">
        <v>1</v>
      </c>
      <c r="BI58" t="s">
        <v>1</v>
      </c>
      <c r="BJ58" t="s">
        <v>1</v>
      </c>
      <c r="BK58" t="s">
        <v>1</v>
      </c>
      <c r="BL58" t="s">
        <v>1</v>
      </c>
      <c r="BM58" t="s">
        <v>1</v>
      </c>
      <c r="BN58" t="s">
        <v>1</v>
      </c>
      <c r="BO58" t="s">
        <v>1</v>
      </c>
      <c r="BP58" t="s">
        <v>1</v>
      </c>
      <c r="BQ58" s="2" t="s">
        <v>136</v>
      </c>
    </row>
    <row r="59" spans="1:69" x14ac:dyDescent="0.35">
      <c r="A59" t="s">
        <v>1</v>
      </c>
      <c r="B59" s="2" t="s">
        <v>137</v>
      </c>
      <c r="C59" t="s">
        <v>1</v>
      </c>
      <c r="D59" t="s">
        <v>1</v>
      </c>
      <c r="E59" t="s">
        <v>1</v>
      </c>
      <c r="F59" t="s">
        <v>1</v>
      </c>
      <c r="G59" t="s">
        <v>1</v>
      </c>
      <c r="H59" t="s">
        <v>1</v>
      </c>
      <c r="I59" t="s">
        <v>1</v>
      </c>
      <c r="J59" t="s">
        <v>1</v>
      </c>
      <c r="K59" t="s">
        <v>1</v>
      </c>
      <c r="L59" t="s">
        <v>1</v>
      </c>
      <c r="M59" t="s">
        <v>1</v>
      </c>
      <c r="N59" t="s">
        <v>1</v>
      </c>
      <c r="O59" t="s">
        <v>1</v>
      </c>
      <c r="P59" t="s">
        <v>1</v>
      </c>
      <c r="Q59" t="s">
        <v>1</v>
      </c>
      <c r="R59" t="s">
        <v>1</v>
      </c>
      <c r="S59" t="s">
        <v>1</v>
      </c>
      <c r="T59" t="s">
        <v>1</v>
      </c>
      <c r="U59" t="s">
        <v>1</v>
      </c>
      <c r="V59" t="s">
        <v>1</v>
      </c>
      <c r="W59" t="s">
        <v>1</v>
      </c>
      <c r="X59" t="s">
        <v>1</v>
      </c>
      <c r="Y59" t="s">
        <v>1</v>
      </c>
      <c r="Z59" t="s">
        <v>1</v>
      </c>
      <c r="AA59" t="s">
        <v>1</v>
      </c>
      <c r="AB59" t="s">
        <v>1</v>
      </c>
      <c r="AC59" t="s">
        <v>1</v>
      </c>
      <c r="AD59" t="s">
        <v>1</v>
      </c>
      <c r="AE59" t="s">
        <v>1</v>
      </c>
      <c r="AF59" t="s">
        <v>1</v>
      </c>
      <c r="AG59" t="s">
        <v>1</v>
      </c>
      <c r="AH59" t="s">
        <v>1</v>
      </c>
      <c r="AI59" t="s">
        <v>1</v>
      </c>
      <c r="AJ59" t="s">
        <v>1</v>
      </c>
      <c r="AK59" t="s">
        <v>1</v>
      </c>
      <c r="AL59" t="s">
        <v>1</v>
      </c>
      <c r="AM59" t="s">
        <v>1</v>
      </c>
      <c r="AN59" t="s">
        <v>1</v>
      </c>
      <c r="AO59" t="s">
        <v>1</v>
      </c>
      <c r="AP59" t="s">
        <v>1</v>
      </c>
      <c r="AQ59" t="s">
        <v>1</v>
      </c>
      <c r="AR59" t="s">
        <v>1</v>
      </c>
      <c r="AS59" t="s">
        <v>1</v>
      </c>
      <c r="AT59" t="s">
        <v>1</v>
      </c>
      <c r="AU59" t="s">
        <v>1</v>
      </c>
      <c r="AV59" t="s">
        <v>1</v>
      </c>
      <c r="AW59" t="s">
        <v>1</v>
      </c>
      <c r="AX59" t="s">
        <v>1</v>
      </c>
      <c r="AY59" t="s">
        <v>1</v>
      </c>
      <c r="AZ59" t="s">
        <v>1</v>
      </c>
      <c r="BA59" t="s">
        <v>1</v>
      </c>
      <c r="BB59" t="s">
        <v>1</v>
      </c>
      <c r="BC59" t="s">
        <v>1</v>
      </c>
      <c r="BD59" t="s">
        <v>1</v>
      </c>
      <c r="BE59" t="s">
        <v>1</v>
      </c>
      <c r="BF59" t="s">
        <v>1</v>
      </c>
      <c r="BG59" t="s">
        <v>1</v>
      </c>
      <c r="BH59" t="s">
        <v>1</v>
      </c>
      <c r="BI59" t="s">
        <v>1</v>
      </c>
      <c r="BJ59" t="s">
        <v>1</v>
      </c>
      <c r="BK59" t="s">
        <v>1</v>
      </c>
      <c r="BL59" t="s">
        <v>1</v>
      </c>
      <c r="BM59" t="s">
        <v>1</v>
      </c>
      <c r="BN59" t="s">
        <v>1</v>
      </c>
      <c r="BO59" t="s">
        <v>1</v>
      </c>
      <c r="BP59" t="s">
        <v>1</v>
      </c>
      <c r="BQ59" s="2" t="s">
        <v>137</v>
      </c>
    </row>
    <row r="60" spans="1:69" x14ac:dyDescent="0.35">
      <c r="A60" t="s">
        <v>138</v>
      </c>
      <c r="B60" t="s">
        <v>139</v>
      </c>
      <c r="C60">
        <v>49.1</v>
      </c>
      <c r="D60">
        <v>49.8</v>
      </c>
      <c r="E60">
        <v>48.1</v>
      </c>
      <c r="F60">
        <v>42.5</v>
      </c>
      <c r="G60">
        <v>53.2</v>
      </c>
      <c r="H60">
        <v>50.7</v>
      </c>
      <c r="I60">
        <v>50.6</v>
      </c>
      <c r="J60">
        <v>55.4</v>
      </c>
      <c r="K60">
        <v>60.3</v>
      </c>
      <c r="L60">
        <v>67</v>
      </c>
      <c r="M60">
        <v>78.400000000000006</v>
      </c>
      <c r="N60">
        <v>85.9</v>
      </c>
      <c r="O60">
        <v>82.8</v>
      </c>
      <c r="P60">
        <v>92.3</v>
      </c>
      <c r="Q60">
        <v>90.1</v>
      </c>
      <c r="R60">
        <v>79.2</v>
      </c>
      <c r="S60">
        <v>91.4</v>
      </c>
      <c r="T60">
        <v>106.4</v>
      </c>
      <c r="U60">
        <v>131.19999999999999</v>
      </c>
      <c r="V60">
        <v>144.1</v>
      </c>
      <c r="W60">
        <v>140.1</v>
      </c>
      <c r="X60">
        <v>179.7</v>
      </c>
      <c r="Y60">
        <v>209.4</v>
      </c>
      <c r="Z60">
        <v>247.5</v>
      </c>
      <c r="AA60">
        <v>266.5</v>
      </c>
      <c r="AB60">
        <v>247.3</v>
      </c>
      <c r="AC60">
        <v>246.9</v>
      </c>
      <c r="AD60">
        <v>199.7</v>
      </c>
      <c r="AE60">
        <v>228.8</v>
      </c>
      <c r="AF60">
        <v>261.7</v>
      </c>
      <c r="AG60">
        <v>251.6</v>
      </c>
      <c r="AH60">
        <v>226.7</v>
      </c>
      <c r="AI60">
        <v>282.8</v>
      </c>
      <c r="AJ60">
        <v>331.4</v>
      </c>
      <c r="AK60">
        <v>322.3</v>
      </c>
      <c r="AL60">
        <v>328</v>
      </c>
      <c r="AM60">
        <v>352.8</v>
      </c>
      <c r="AN60">
        <v>389.5</v>
      </c>
      <c r="AO60">
        <v>429</v>
      </c>
      <c r="AP60">
        <v>523.70000000000005</v>
      </c>
      <c r="AQ60">
        <v>592.29999999999995</v>
      </c>
      <c r="AR60">
        <v>636.79999999999995</v>
      </c>
      <c r="AS60">
        <v>689.3</v>
      </c>
      <c r="AT60">
        <v>625.29999999999995</v>
      </c>
      <c r="AU60">
        <v>644.1</v>
      </c>
      <c r="AV60">
        <v>600.9</v>
      </c>
      <c r="AW60">
        <v>520.20000000000005</v>
      </c>
      <c r="AX60">
        <v>631.79999999999995</v>
      </c>
      <c r="AY60">
        <v>811.2</v>
      </c>
      <c r="AZ60">
        <v>1062.5999999999999</v>
      </c>
      <c r="BA60">
        <v>1439.5</v>
      </c>
      <c r="BB60">
        <v>1604.4</v>
      </c>
      <c r="BC60">
        <v>1414.2</v>
      </c>
      <c r="BD60">
        <v>989.1</v>
      </c>
      <c r="BE60">
        <v>1118.7</v>
      </c>
      <c r="BF60">
        <v>1448.2</v>
      </c>
      <c r="BG60">
        <v>1405.7</v>
      </c>
      <c r="BH60">
        <v>1750.7</v>
      </c>
      <c r="BI60">
        <v>1752.7</v>
      </c>
      <c r="BJ60">
        <v>1859.6</v>
      </c>
      <c r="BK60">
        <v>1734.4</v>
      </c>
      <c r="BL60">
        <v>1705.6</v>
      </c>
      <c r="BM60">
        <v>1678.9</v>
      </c>
      <c r="BN60">
        <v>1561.8</v>
      </c>
      <c r="BO60">
        <v>1537.3</v>
      </c>
      <c r="BP60">
        <v>1728.5</v>
      </c>
      <c r="BQ60" t="s">
        <v>139</v>
      </c>
    </row>
    <row r="61" spans="1:69" x14ac:dyDescent="0.35">
      <c r="A61" t="s">
        <v>140</v>
      </c>
      <c r="B61" t="s">
        <v>141</v>
      </c>
      <c r="C61">
        <v>27.3</v>
      </c>
      <c r="D61">
        <v>28.2</v>
      </c>
      <c r="E61">
        <v>27.2</v>
      </c>
      <c r="F61">
        <v>24.1</v>
      </c>
      <c r="G61">
        <v>30.4</v>
      </c>
      <c r="H61">
        <v>28.8</v>
      </c>
      <c r="I61">
        <v>28.4</v>
      </c>
      <c r="J61">
        <v>32.1</v>
      </c>
      <c r="K61">
        <v>34.799999999999997</v>
      </c>
      <c r="L61">
        <v>40.4</v>
      </c>
      <c r="M61">
        <v>48.6</v>
      </c>
      <c r="N61">
        <v>53.6</v>
      </c>
      <c r="O61">
        <v>51.8</v>
      </c>
      <c r="P61">
        <v>55.1</v>
      </c>
      <c r="Q61">
        <v>53.1</v>
      </c>
      <c r="R61">
        <v>47.9</v>
      </c>
      <c r="S61">
        <v>56.6</v>
      </c>
      <c r="T61">
        <v>67.2</v>
      </c>
      <c r="U61">
        <v>85.6</v>
      </c>
      <c r="V61">
        <v>96.8</v>
      </c>
      <c r="W61">
        <v>93.9</v>
      </c>
      <c r="X61">
        <v>120.2</v>
      </c>
      <c r="Y61">
        <v>140.9</v>
      </c>
      <c r="Z61">
        <v>169.7</v>
      </c>
      <c r="AA61">
        <v>185.8</v>
      </c>
      <c r="AB61">
        <v>171.8</v>
      </c>
      <c r="AC61">
        <v>176.6</v>
      </c>
      <c r="AD61">
        <v>148.4</v>
      </c>
      <c r="AE61">
        <v>162.4</v>
      </c>
      <c r="AF61">
        <v>180.2</v>
      </c>
      <c r="AG61">
        <v>169.9</v>
      </c>
      <c r="AH61">
        <v>134.80000000000001</v>
      </c>
      <c r="AI61">
        <v>170.1</v>
      </c>
      <c r="AJ61">
        <v>207.1</v>
      </c>
      <c r="AK61">
        <v>197.9</v>
      </c>
      <c r="AL61">
        <v>206.1</v>
      </c>
      <c r="AM61">
        <v>235</v>
      </c>
      <c r="AN61">
        <v>257.60000000000002</v>
      </c>
      <c r="AO61">
        <v>274</v>
      </c>
      <c r="AP61">
        <v>351.1</v>
      </c>
      <c r="AQ61">
        <v>397.9</v>
      </c>
      <c r="AR61">
        <v>425.4</v>
      </c>
      <c r="AS61">
        <v>464.6</v>
      </c>
      <c r="AT61">
        <v>403.5</v>
      </c>
      <c r="AU61">
        <v>416.8</v>
      </c>
      <c r="AV61">
        <v>367.5</v>
      </c>
      <c r="AW61">
        <v>350.1</v>
      </c>
      <c r="AX61">
        <v>471.1</v>
      </c>
      <c r="AY61">
        <v>597.5</v>
      </c>
      <c r="AZ61">
        <v>784</v>
      </c>
      <c r="BA61">
        <v>1059.7</v>
      </c>
      <c r="BB61">
        <v>1174</v>
      </c>
      <c r="BC61">
        <v>1022.1</v>
      </c>
      <c r="BD61">
        <v>733</v>
      </c>
      <c r="BE61">
        <v>914.6</v>
      </c>
      <c r="BF61">
        <v>1175.7</v>
      </c>
      <c r="BG61">
        <v>1124.5999999999999</v>
      </c>
      <c r="BH61">
        <v>1415.9</v>
      </c>
      <c r="BI61">
        <v>1389.9</v>
      </c>
      <c r="BJ61">
        <v>1452.3</v>
      </c>
      <c r="BK61">
        <v>1337.8</v>
      </c>
      <c r="BL61">
        <v>1328</v>
      </c>
      <c r="BM61">
        <v>1359.5</v>
      </c>
      <c r="BN61">
        <v>1342.1</v>
      </c>
      <c r="BO61">
        <v>1319.1</v>
      </c>
      <c r="BP61">
        <v>1442.9</v>
      </c>
      <c r="BQ61" t="s">
        <v>141</v>
      </c>
    </row>
    <row r="62" spans="1:69" x14ac:dyDescent="0.35">
      <c r="A62" t="s">
        <v>142</v>
      </c>
      <c r="B62" t="s">
        <v>143</v>
      </c>
      <c r="C62">
        <v>18.100000000000001</v>
      </c>
      <c r="D62">
        <v>18.3</v>
      </c>
      <c r="E62">
        <v>16.8</v>
      </c>
      <c r="F62">
        <v>13.7</v>
      </c>
      <c r="G62">
        <v>18.8</v>
      </c>
      <c r="H62">
        <v>16.5</v>
      </c>
      <c r="I62">
        <v>16.2</v>
      </c>
      <c r="J62">
        <v>19</v>
      </c>
      <c r="K62">
        <v>20.399999999999999</v>
      </c>
      <c r="L62">
        <v>23.8</v>
      </c>
      <c r="M62">
        <v>30.5</v>
      </c>
      <c r="N62">
        <v>34.1</v>
      </c>
      <c r="O62">
        <v>31.6</v>
      </c>
      <c r="P62">
        <v>32.5</v>
      </c>
      <c r="Q62">
        <v>29.7</v>
      </c>
      <c r="R62">
        <v>24</v>
      </c>
      <c r="S62">
        <v>32.9</v>
      </c>
      <c r="T62">
        <v>42.1</v>
      </c>
      <c r="U62">
        <v>58.2</v>
      </c>
      <c r="V62">
        <v>67.8</v>
      </c>
      <c r="W62">
        <v>62.1</v>
      </c>
      <c r="X62">
        <v>84.3</v>
      </c>
      <c r="Y62">
        <v>101.2</v>
      </c>
      <c r="Z62">
        <v>123.1</v>
      </c>
      <c r="AA62">
        <v>135</v>
      </c>
      <c r="AB62">
        <v>112.8</v>
      </c>
      <c r="AC62">
        <v>104.3</v>
      </c>
      <c r="AD62">
        <v>71.900000000000006</v>
      </c>
      <c r="AE62">
        <v>76.900000000000006</v>
      </c>
      <c r="AF62">
        <v>85.6</v>
      </c>
      <c r="AG62">
        <v>66.400000000000006</v>
      </c>
      <c r="AH62">
        <v>28.7</v>
      </c>
      <c r="AI62">
        <v>56.7</v>
      </c>
      <c r="AJ62">
        <v>91.7</v>
      </c>
      <c r="AK62">
        <v>49.8</v>
      </c>
      <c r="AL62">
        <v>38.5</v>
      </c>
      <c r="AM62">
        <v>58.1</v>
      </c>
      <c r="AN62">
        <v>79.3</v>
      </c>
      <c r="AO62">
        <v>73.2</v>
      </c>
      <c r="AP62">
        <v>132.80000000000001</v>
      </c>
      <c r="AQ62">
        <v>148.30000000000001</v>
      </c>
      <c r="AR62">
        <v>142.19999999999999</v>
      </c>
      <c r="AS62">
        <v>151.69999999999999</v>
      </c>
      <c r="AT62">
        <v>62.1</v>
      </c>
      <c r="AU62">
        <v>85</v>
      </c>
      <c r="AV62">
        <v>-13.3</v>
      </c>
      <c r="AW62">
        <v>-6.9</v>
      </c>
      <c r="AX62">
        <v>94.4</v>
      </c>
      <c r="AY62">
        <v>173.6</v>
      </c>
      <c r="AZ62">
        <v>264.2</v>
      </c>
      <c r="BA62">
        <v>718.5</v>
      </c>
      <c r="BB62">
        <v>496.9</v>
      </c>
      <c r="BC62">
        <v>309</v>
      </c>
      <c r="BD62">
        <v>73.2</v>
      </c>
      <c r="BE62">
        <v>410.6</v>
      </c>
      <c r="BF62">
        <v>653.9</v>
      </c>
      <c r="BG62">
        <v>500.4</v>
      </c>
      <c r="BH62">
        <v>647.1</v>
      </c>
      <c r="BI62">
        <v>519.29999999999995</v>
      </c>
      <c r="BJ62">
        <v>517.79999999999995</v>
      </c>
      <c r="BK62">
        <v>335.7</v>
      </c>
      <c r="BL62">
        <v>324.2</v>
      </c>
      <c r="BM62">
        <v>321</v>
      </c>
      <c r="BN62">
        <v>875.7</v>
      </c>
      <c r="BO62">
        <v>479.7</v>
      </c>
      <c r="BP62">
        <v>513.70000000000005</v>
      </c>
      <c r="BQ62" t="s">
        <v>143</v>
      </c>
    </row>
    <row r="63" spans="1:69" x14ac:dyDescent="0.35">
      <c r="A63" t="s">
        <v>144</v>
      </c>
      <c r="B63" t="s">
        <v>145</v>
      </c>
      <c r="C63">
        <v>-1.7</v>
      </c>
      <c r="D63">
        <v>-2.7</v>
      </c>
      <c r="E63">
        <v>-1.5</v>
      </c>
      <c r="F63">
        <v>-0.3</v>
      </c>
      <c r="G63">
        <v>-0.3</v>
      </c>
      <c r="H63">
        <v>-0.2</v>
      </c>
      <c r="I63">
        <v>0.3</v>
      </c>
      <c r="J63">
        <v>0</v>
      </c>
      <c r="K63">
        <v>0.1</v>
      </c>
      <c r="L63">
        <v>-0.5</v>
      </c>
      <c r="M63">
        <v>-1.2</v>
      </c>
      <c r="N63">
        <v>-2.1</v>
      </c>
      <c r="O63">
        <v>-1.6</v>
      </c>
      <c r="P63">
        <v>-3.7</v>
      </c>
      <c r="Q63">
        <v>-5.9</v>
      </c>
      <c r="R63">
        <v>-6.6</v>
      </c>
      <c r="S63">
        <v>-4.5999999999999996</v>
      </c>
      <c r="T63">
        <v>-6.6</v>
      </c>
      <c r="U63">
        <v>-19.600000000000001</v>
      </c>
      <c r="V63">
        <v>-38.200000000000003</v>
      </c>
      <c r="W63">
        <v>-10.5</v>
      </c>
      <c r="X63">
        <v>-14.1</v>
      </c>
      <c r="Y63">
        <v>-15.7</v>
      </c>
      <c r="Z63">
        <v>-23.7</v>
      </c>
      <c r="AA63">
        <v>-40.1</v>
      </c>
      <c r="AB63">
        <v>-42.1</v>
      </c>
      <c r="AC63">
        <v>-24.6</v>
      </c>
      <c r="AD63">
        <v>-7.5</v>
      </c>
      <c r="AE63">
        <v>-7.4</v>
      </c>
      <c r="AF63">
        <v>-4</v>
      </c>
      <c r="AG63">
        <v>0</v>
      </c>
      <c r="AH63">
        <v>7.1</v>
      </c>
      <c r="AI63">
        <v>-16.2</v>
      </c>
      <c r="AJ63">
        <v>-22.2</v>
      </c>
      <c r="AK63">
        <v>-16.3</v>
      </c>
      <c r="AL63">
        <v>-12.9</v>
      </c>
      <c r="AM63">
        <v>4.9000000000000004</v>
      </c>
      <c r="AN63">
        <v>-2.8</v>
      </c>
      <c r="AO63">
        <v>-4</v>
      </c>
      <c r="AP63">
        <v>-12.4</v>
      </c>
      <c r="AQ63">
        <v>-18.3</v>
      </c>
      <c r="AR63">
        <v>3.1</v>
      </c>
      <c r="AS63">
        <v>14.1</v>
      </c>
      <c r="AT63">
        <v>15.7</v>
      </c>
      <c r="AU63">
        <v>-4</v>
      </c>
      <c r="AV63">
        <v>-16.8</v>
      </c>
      <c r="AW63">
        <v>8</v>
      </c>
      <c r="AX63">
        <v>8.9</v>
      </c>
      <c r="AY63">
        <v>-14.5</v>
      </c>
      <c r="AZ63">
        <v>-40.200000000000003</v>
      </c>
      <c r="BA63">
        <v>-36</v>
      </c>
      <c r="BB63">
        <v>-31.9</v>
      </c>
      <c r="BC63">
        <v>-43.6</v>
      </c>
      <c r="BD63">
        <v>-34.799999999999997</v>
      </c>
      <c r="BE63">
        <v>2.6</v>
      </c>
      <c r="BF63">
        <v>-47.6</v>
      </c>
      <c r="BG63">
        <v>-68</v>
      </c>
      <c r="BH63">
        <v>-11.4</v>
      </c>
      <c r="BI63">
        <v>14.4</v>
      </c>
      <c r="BJ63">
        <v>2.1</v>
      </c>
      <c r="BK63">
        <v>53.1</v>
      </c>
      <c r="BL63">
        <v>-0.9</v>
      </c>
      <c r="BM63">
        <v>-48.9</v>
      </c>
      <c r="BN63">
        <v>-51.5</v>
      </c>
      <c r="BO63">
        <v>1.2</v>
      </c>
      <c r="BP63">
        <v>-21.7</v>
      </c>
      <c r="BQ63" t="s">
        <v>145</v>
      </c>
    </row>
    <row r="64" spans="1:69" x14ac:dyDescent="0.35">
      <c r="A64" t="s">
        <v>146</v>
      </c>
      <c r="B64" t="s">
        <v>147</v>
      </c>
      <c r="C64">
        <v>0.5</v>
      </c>
      <c r="D64">
        <v>-0.3</v>
      </c>
      <c r="E64">
        <v>-0.5</v>
      </c>
      <c r="F64">
        <v>-0.9</v>
      </c>
      <c r="G64">
        <v>-0.2</v>
      </c>
      <c r="H64">
        <v>1</v>
      </c>
      <c r="I64">
        <v>1.8</v>
      </c>
      <c r="J64">
        <v>4.8</v>
      </c>
      <c r="K64">
        <v>6</v>
      </c>
      <c r="L64">
        <v>6.8</v>
      </c>
      <c r="M64">
        <v>7.4</v>
      </c>
      <c r="N64">
        <v>7.8</v>
      </c>
      <c r="O64">
        <v>7.8</v>
      </c>
      <c r="P64">
        <v>7.5</v>
      </c>
      <c r="Q64">
        <v>7.6</v>
      </c>
      <c r="R64">
        <v>6.5</v>
      </c>
      <c r="S64">
        <v>6</v>
      </c>
      <c r="T64">
        <v>7.9</v>
      </c>
      <c r="U64">
        <v>6.8</v>
      </c>
      <c r="V64">
        <v>2.4</v>
      </c>
      <c r="W64">
        <v>-5.4</v>
      </c>
      <c r="X64">
        <v>-7.8</v>
      </c>
      <c r="Y64">
        <v>-7</v>
      </c>
      <c r="Z64">
        <v>-8.1</v>
      </c>
      <c r="AA64">
        <v>-12</v>
      </c>
      <c r="AB64">
        <v>-17.100000000000001</v>
      </c>
      <c r="AC64">
        <v>-4.5</v>
      </c>
      <c r="AD64">
        <v>5</v>
      </c>
      <c r="AE64">
        <v>23.3</v>
      </c>
      <c r="AF64">
        <v>43.6</v>
      </c>
      <c r="AG64">
        <v>64.8</v>
      </c>
      <c r="AH64">
        <v>51.1</v>
      </c>
      <c r="AI64">
        <v>51.4</v>
      </c>
      <c r="AJ64">
        <v>48.3</v>
      </c>
      <c r="AK64">
        <v>41.2</v>
      </c>
      <c r="AL64">
        <v>26.6</v>
      </c>
      <c r="AM64">
        <v>18.3</v>
      </c>
      <c r="AN64">
        <v>17.399999999999999</v>
      </c>
      <c r="AO64">
        <v>22.6</v>
      </c>
      <c r="AP64">
        <v>35.5</v>
      </c>
      <c r="AQ64">
        <v>39.200000000000003</v>
      </c>
      <c r="AR64">
        <v>47.7</v>
      </c>
      <c r="AS64">
        <v>58.7</v>
      </c>
      <c r="AT64">
        <v>64.599999999999994</v>
      </c>
      <c r="AU64">
        <v>73</v>
      </c>
      <c r="AV64">
        <v>56.8</v>
      </c>
      <c r="AW64">
        <v>61.6</v>
      </c>
      <c r="AX64">
        <v>114.3</v>
      </c>
      <c r="AY64">
        <v>100.6</v>
      </c>
      <c r="AZ64">
        <v>71.8</v>
      </c>
      <c r="BA64">
        <v>-140.5</v>
      </c>
      <c r="BB64">
        <v>-166</v>
      </c>
      <c r="BC64">
        <v>-175.1</v>
      </c>
      <c r="BD64">
        <v>-58.6</v>
      </c>
      <c r="BE64">
        <v>-83.3</v>
      </c>
      <c r="BF64">
        <v>-57.7</v>
      </c>
      <c r="BG64">
        <v>59.6</v>
      </c>
      <c r="BH64">
        <v>-147.19999999999999</v>
      </c>
      <c r="BI64">
        <v>-155.19999999999999</v>
      </c>
      <c r="BJ64">
        <v>-146.4</v>
      </c>
      <c r="BK64">
        <v>-128.5</v>
      </c>
      <c r="BL64">
        <v>-105</v>
      </c>
      <c r="BM64">
        <v>-78.099999999999994</v>
      </c>
      <c r="BN64">
        <v>62.7</v>
      </c>
      <c r="BO64">
        <v>5.2</v>
      </c>
      <c r="BP64">
        <v>-18</v>
      </c>
      <c r="BQ64" t="s">
        <v>147</v>
      </c>
    </row>
    <row r="65" spans="1:69" x14ac:dyDescent="0.35">
      <c r="A65" t="s">
        <v>1</v>
      </c>
      <c r="B65" s="2" t="s">
        <v>148</v>
      </c>
      <c r="C65" t="s">
        <v>1</v>
      </c>
      <c r="D65" t="s">
        <v>1</v>
      </c>
      <c r="E65" t="s">
        <v>1</v>
      </c>
      <c r="F65" t="s">
        <v>1</v>
      </c>
      <c r="G65" t="s">
        <v>1</v>
      </c>
      <c r="H65" t="s">
        <v>1</v>
      </c>
      <c r="I65" t="s">
        <v>1</v>
      </c>
      <c r="J65" t="s">
        <v>1</v>
      </c>
      <c r="K65" t="s">
        <v>1</v>
      </c>
      <c r="L65" t="s">
        <v>1</v>
      </c>
      <c r="M65" t="s">
        <v>1</v>
      </c>
      <c r="N65" t="s">
        <v>1</v>
      </c>
      <c r="O65" t="s">
        <v>1</v>
      </c>
      <c r="P65" t="s">
        <v>1</v>
      </c>
      <c r="Q65" t="s">
        <v>1</v>
      </c>
      <c r="R65" t="s">
        <v>1</v>
      </c>
      <c r="S65" t="s">
        <v>1</v>
      </c>
      <c r="T65" t="s">
        <v>1</v>
      </c>
      <c r="U65" t="s">
        <v>1</v>
      </c>
      <c r="V65" t="s">
        <v>1</v>
      </c>
      <c r="W65" t="s">
        <v>1</v>
      </c>
      <c r="X65" t="s">
        <v>1</v>
      </c>
      <c r="Y65" t="s">
        <v>1</v>
      </c>
      <c r="Z65" t="s">
        <v>1</v>
      </c>
      <c r="AA65" t="s">
        <v>1</v>
      </c>
      <c r="AB65" t="s">
        <v>1</v>
      </c>
      <c r="AC65" t="s">
        <v>1</v>
      </c>
      <c r="AD65" t="s">
        <v>1</v>
      </c>
      <c r="AE65" t="s">
        <v>1</v>
      </c>
      <c r="AF65" t="s">
        <v>1</v>
      </c>
      <c r="AG65" t="s">
        <v>1</v>
      </c>
      <c r="AH65" t="s">
        <v>1</v>
      </c>
      <c r="AI65" t="s">
        <v>1</v>
      </c>
      <c r="AJ65" t="s">
        <v>1</v>
      </c>
      <c r="AK65" t="s">
        <v>1</v>
      </c>
      <c r="AL65" t="s">
        <v>1</v>
      </c>
      <c r="AM65" t="s">
        <v>1</v>
      </c>
      <c r="AN65" t="s">
        <v>1</v>
      </c>
      <c r="AO65" t="s">
        <v>1</v>
      </c>
      <c r="AP65" t="s">
        <v>1</v>
      </c>
      <c r="AQ65" t="s">
        <v>1</v>
      </c>
      <c r="AR65" t="s">
        <v>1</v>
      </c>
      <c r="AS65" t="s">
        <v>1</v>
      </c>
      <c r="AT65" t="s">
        <v>1</v>
      </c>
      <c r="AU65" t="s">
        <v>1</v>
      </c>
      <c r="AV65" t="s">
        <v>1</v>
      </c>
      <c r="AW65" t="s">
        <v>1</v>
      </c>
      <c r="AX65" t="s">
        <v>1</v>
      </c>
      <c r="AY65" t="s">
        <v>1</v>
      </c>
      <c r="AZ65" t="s">
        <v>1</v>
      </c>
      <c r="BA65" t="s">
        <v>1</v>
      </c>
      <c r="BB65" t="s">
        <v>1</v>
      </c>
      <c r="BC65" t="s">
        <v>1</v>
      </c>
      <c r="BD65" t="s">
        <v>1</v>
      </c>
      <c r="BE65" t="s">
        <v>1</v>
      </c>
      <c r="BF65" t="s">
        <v>1</v>
      </c>
      <c r="BG65" t="s">
        <v>1</v>
      </c>
      <c r="BH65" t="s">
        <v>1</v>
      </c>
      <c r="BI65" t="s">
        <v>1</v>
      </c>
      <c r="BJ65" t="s">
        <v>1</v>
      </c>
      <c r="BK65" t="s">
        <v>1</v>
      </c>
      <c r="BL65" t="s">
        <v>1</v>
      </c>
      <c r="BM65" t="s">
        <v>1</v>
      </c>
      <c r="BN65" t="s">
        <v>1</v>
      </c>
      <c r="BO65" t="s">
        <v>1</v>
      </c>
      <c r="BP65" t="s">
        <v>1</v>
      </c>
      <c r="BQ65" s="2" t="s">
        <v>148</v>
      </c>
    </row>
    <row r="66" spans="1:69" x14ac:dyDescent="0.35">
      <c r="A66" t="s">
        <v>149</v>
      </c>
      <c r="B66" t="s">
        <v>139</v>
      </c>
      <c r="C66">
        <v>43.8</v>
      </c>
      <c r="D66">
        <v>44.1</v>
      </c>
      <c r="E66">
        <v>42.1</v>
      </c>
      <c r="F66">
        <v>36.1</v>
      </c>
      <c r="G66">
        <v>45.6</v>
      </c>
      <c r="H66">
        <v>42.3</v>
      </c>
      <c r="I66">
        <v>42.3</v>
      </c>
      <c r="J66">
        <v>46.8</v>
      </c>
      <c r="K66">
        <v>52</v>
      </c>
      <c r="L66">
        <v>58.2</v>
      </c>
      <c r="M66">
        <v>69.099999999999994</v>
      </c>
      <c r="N66">
        <v>75.099999999999994</v>
      </c>
      <c r="O66">
        <v>71.599999999999994</v>
      </c>
      <c r="P66">
        <v>79.400000000000006</v>
      </c>
      <c r="Q66">
        <v>76.400000000000006</v>
      </c>
      <c r="R66">
        <v>63.7</v>
      </c>
      <c r="S66">
        <v>73.5</v>
      </c>
      <c r="T66">
        <v>86.9</v>
      </c>
      <c r="U66">
        <v>110.1</v>
      </c>
      <c r="V66">
        <v>123.3</v>
      </c>
      <c r="W66">
        <v>119.7</v>
      </c>
      <c r="X66">
        <v>154.1</v>
      </c>
      <c r="Y66">
        <v>176.8</v>
      </c>
      <c r="Z66">
        <v>206.8</v>
      </c>
      <c r="AA66">
        <v>224.8</v>
      </c>
      <c r="AB66">
        <v>212</v>
      </c>
      <c r="AC66">
        <v>216.6</v>
      </c>
      <c r="AD66">
        <v>172.5</v>
      </c>
      <c r="AE66">
        <v>192.6</v>
      </c>
      <c r="AF66">
        <v>227</v>
      </c>
      <c r="AG66">
        <v>205</v>
      </c>
      <c r="AH66">
        <v>170.4</v>
      </c>
      <c r="AI66">
        <v>222.5</v>
      </c>
      <c r="AJ66">
        <v>264.5</v>
      </c>
      <c r="AK66">
        <v>244</v>
      </c>
      <c r="AL66">
        <v>238.3</v>
      </c>
      <c r="AM66">
        <v>232.4</v>
      </c>
      <c r="AN66">
        <v>257.10000000000002</v>
      </c>
      <c r="AO66">
        <v>309.10000000000002</v>
      </c>
      <c r="AP66">
        <v>397.9</v>
      </c>
      <c r="AQ66">
        <v>452</v>
      </c>
      <c r="AR66">
        <v>488.9</v>
      </c>
      <c r="AS66">
        <v>527.1</v>
      </c>
      <c r="AT66">
        <v>486.4</v>
      </c>
      <c r="AU66">
        <v>489.6</v>
      </c>
      <c r="AV66">
        <v>451.2</v>
      </c>
      <c r="AW66">
        <v>325.3</v>
      </c>
      <c r="AX66">
        <v>366.4</v>
      </c>
      <c r="AY66">
        <v>508.4</v>
      </c>
      <c r="AZ66">
        <v>716.5</v>
      </c>
      <c r="BA66">
        <v>1029.9000000000001</v>
      </c>
      <c r="BB66">
        <v>1191.3</v>
      </c>
      <c r="BC66">
        <v>1114</v>
      </c>
      <c r="BD66">
        <v>894.5</v>
      </c>
      <c r="BE66">
        <v>756.1</v>
      </c>
      <c r="BF66">
        <v>1042.4000000000001</v>
      </c>
      <c r="BG66">
        <v>1027.3</v>
      </c>
      <c r="BH66">
        <v>1268.4000000000001</v>
      </c>
      <c r="BI66">
        <v>1322</v>
      </c>
      <c r="BJ66">
        <v>1376.5</v>
      </c>
      <c r="BK66">
        <v>1286.3</v>
      </c>
      <c r="BL66">
        <v>1248.8</v>
      </c>
      <c r="BM66">
        <v>1265.4000000000001</v>
      </c>
      <c r="BN66">
        <v>1156.9000000000001</v>
      </c>
      <c r="BO66">
        <v>1118.2</v>
      </c>
      <c r="BP66">
        <v>1253.2</v>
      </c>
      <c r="BQ66" t="s">
        <v>139</v>
      </c>
    </row>
    <row r="67" spans="1:69" x14ac:dyDescent="0.35">
      <c r="A67" t="s">
        <v>150</v>
      </c>
      <c r="B67" t="s">
        <v>141</v>
      </c>
      <c r="C67">
        <v>23.6</v>
      </c>
      <c r="D67">
        <v>24.2</v>
      </c>
      <c r="E67">
        <v>23.1</v>
      </c>
      <c r="F67">
        <v>20</v>
      </c>
      <c r="G67">
        <v>24.9</v>
      </c>
      <c r="H67">
        <v>23.1</v>
      </c>
      <c r="I67">
        <v>22.8</v>
      </c>
      <c r="J67">
        <v>26.2</v>
      </c>
      <c r="K67">
        <v>29.3</v>
      </c>
      <c r="L67">
        <v>34.299999999999997</v>
      </c>
      <c r="M67">
        <v>42</v>
      </c>
      <c r="N67">
        <v>45.6</v>
      </c>
      <c r="O67">
        <v>43.8</v>
      </c>
      <c r="P67">
        <v>45.8</v>
      </c>
      <c r="Q67">
        <v>43.1</v>
      </c>
      <c r="R67">
        <v>36.4</v>
      </c>
      <c r="S67">
        <v>43.5</v>
      </c>
      <c r="T67">
        <v>53.1</v>
      </c>
      <c r="U67">
        <v>69.7</v>
      </c>
      <c r="V67">
        <v>80.400000000000006</v>
      </c>
      <c r="W67">
        <v>77.8</v>
      </c>
      <c r="X67">
        <v>100.6</v>
      </c>
      <c r="Y67">
        <v>116.2</v>
      </c>
      <c r="Z67">
        <v>139.19999999999999</v>
      </c>
      <c r="AA67">
        <v>154.1</v>
      </c>
      <c r="AB67">
        <v>143.80000000000001</v>
      </c>
      <c r="AC67">
        <v>150.69999999999999</v>
      </c>
      <c r="AD67">
        <v>123.8</v>
      </c>
      <c r="AE67">
        <v>130.9</v>
      </c>
      <c r="AF67">
        <v>151</v>
      </c>
      <c r="AG67">
        <v>134</v>
      </c>
      <c r="AH67">
        <v>94.1</v>
      </c>
      <c r="AI67">
        <v>128.19999999999999</v>
      </c>
      <c r="AJ67">
        <v>160.5</v>
      </c>
      <c r="AK67">
        <v>142.80000000000001</v>
      </c>
      <c r="AL67">
        <v>139.9</v>
      </c>
      <c r="AM67">
        <v>143.80000000000001</v>
      </c>
      <c r="AN67">
        <v>162.6</v>
      </c>
      <c r="AO67">
        <v>201.1</v>
      </c>
      <c r="AP67">
        <v>265.5</v>
      </c>
      <c r="AQ67">
        <v>311.7</v>
      </c>
      <c r="AR67">
        <v>336</v>
      </c>
      <c r="AS67">
        <v>365.7</v>
      </c>
      <c r="AT67">
        <v>327.7</v>
      </c>
      <c r="AU67">
        <v>323.10000000000002</v>
      </c>
      <c r="AV67">
        <v>286.10000000000002</v>
      </c>
      <c r="AW67">
        <v>219.1</v>
      </c>
      <c r="AX67">
        <v>275.39999999999998</v>
      </c>
      <c r="AY67">
        <v>382</v>
      </c>
      <c r="AZ67">
        <v>537.29999999999995</v>
      </c>
      <c r="BA67">
        <v>767.4</v>
      </c>
      <c r="BB67">
        <v>895</v>
      </c>
      <c r="BC67">
        <v>836.3</v>
      </c>
      <c r="BD67">
        <v>686.5</v>
      </c>
      <c r="BE67">
        <v>593.70000000000005</v>
      </c>
      <c r="BF67">
        <v>838.4</v>
      </c>
      <c r="BG67">
        <v>818</v>
      </c>
      <c r="BH67">
        <v>1022.7</v>
      </c>
      <c r="BI67">
        <v>1058.3</v>
      </c>
      <c r="BJ67">
        <v>1085.5999999999999</v>
      </c>
      <c r="BK67">
        <v>1002.9</v>
      </c>
      <c r="BL67">
        <v>985.8</v>
      </c>
      <c r="BM67">
        <v>1032.9000000000001</v>
      </c>
      <c r="BN67">
        <v>1001.2</v>
      </c>
      <c r="BO67">
        <v>958.6</v>
      </c>
      <c r="BP67">
        <v>1047.3</v>
      </c>
      <c r="BQ67" t="s">
        <v>141</v>
      </c>
    </row>
    <row r="68" spans="1:69" x14ac:dyDescent="0.35">
      <c r="A68" t="s">
        <v>151</v>
      </c>
      <c r="B68" t="s">
        <v>145</v>
      </c>
      <c r="C68">
        <v>-1.7</v>
      </c>
      <c r="D68">
        <v>-2.7</v>
      </c>
      <c r="E68">
        <v>-1.5</v>
      </c>
      <c r="F68">
        <v>-0.3</v>
      </c>
      <c r="G68">
        <v>-0.3</v>
      </c>
      <c r="H68">
        <v>-0.2</v>
      </c>
      <c r="I68">
        <v>0.3</v>
      </c>
      <c r="J68">
        <v>0</v>
      </c>
      <c r="K68">
        <v>0.1</v>
      </c>
      <c r="L68">
        <v>-0.5</v>
      </c>
      <c r="M68">
        <v>-1.2</v>
      </c>
      <c r="N68">
        <v>-2.1</v>
      </c>
      <c r="O68">
        <v>-1.6</v>
      </c>
      <c r="P68">
        <v>-3.7</v>
      </c>
      <c r="Q68">
        <v>-5.9</v>
      </c>
      <c r="R68">
        <v>-6.6</v>
      </c>
      <c r="S68">
        <v>-4.5999999999999996</v>
      </c>
      <c r="T68">
        <v>-6.6</v>
      </c>
      <c r="U68">
        <v>-19.600000000000001</v>
      </c>
      <c r="V68">
        <v>-38.200000000000003</v>
      </c>
      <c r="W68">
        <v>-10.5</v>
      </c>
      <c r="X68">
        <v>-14.1</v>
      </c>
      <c r="Y68">
        <v>-15.7</v>
      </c>
      <c r="Z68">
        <v>-23.7</v>
      </c>
      <c r="AA68">
        <v>-40.1</v>
      </c>
      <c r="AB68">
        <v>-42.1</v>
      </c>
      <c r="AC68">
        <v>-24.6</v>
      </c>
      <c r="AD68">
        <v>-7.5</v>
      </c>
      <c r="AE68">
        <v>-7.4</v>
      </c>
      <c r="AF68">
        <v>-4</v>
      </c>
      <c r="AG68">
        <v>0</v>
      </c>
      <c r="AH68">
        <v>7.1</v>
      </c>
      <c r="AI68">
        <v>-16.2</v>
      </c>
      <c r="AJ68">
        <v>-22.2</v>
      </c>
      <c r="AK68">
        <v>-16.3</v>
      </c>
      <c r="AL68">
        <v>-12.9</v>
      </c>
      <c r="AM68">
        <v>4.9000000000000004</v>
      </c>
      <c r="AN68">
        <v>-2.8</v>
      </c>
      <c r="AO68">
        <v>-4</v>
      </c>
      <c r="AP68">
        <v>-12.4</v>
      </c>
      <c r="AQ68">
        <v>-18.3</v>
      </c>
      <c r="AR68">
        <v>3.1</v>
      </c>
      <c r="AS68">
        <v>14.1</v>
      </c>
      <c r="AT68">
        <v>15.7</v>
      </c>
      <c r="AU68">
        <v>-4</v>
      </c>
      <c r="AV68">
        <v>-16.8</v>
      </c>
      <c r="AW68">
        <v>8</v>
      </c>
      <c r="AX68">
        <v>8.9</v>
      </c>
      <c r="AY68">
        <v>-14.5</v>
      </c>
      <c r="AZ68">
        <v>-40.200000000000003</v>
      </c>
      <c r="BA68">
        <v>-36</v>
      </c>
      <c r="BB68">
        <v>-31.9</v>
      </c>
      <c r="BC68">
        <v>-43.6</v>
      </c>
      <c r="BD68">
        <v>-34.799999999999997</v>
      </c>
      <c r="BE68">
        <v>2.6</v>
      </c>
      <c r="BF68">
        <v>-47.6</v>
      </c>
      <c r="BG68">
        <v>-68</v>
      </c>
      <c r="BH68">
        <v>-11.4</v>
      </c>
      <c r="BI68">
        <v>14.4</v>
      </c>
      <c r="BJ68">
        <v>2.1</v>
      </c>
      <c r="BK68">
        <v>53.1</v>
      </c>
      <c r="BL68">
        <v>-0.9</v>
      </c>
      <c r="BM68">
        <v>-48.9</v>
      </c>
      <c r="BN68">
        <v>-51.5</v>
      </c>
      <c r="BO68">
        <v>1.2</v>
      </c>
      <c r="BP68">
        <v>-21.7</v>
      </c>
      <c r="BQ68" t="s">
        <v>145</v>
      </c>
    </row>
    <row r="69" spans="1:69" x14ac:dyDescent="0.35">
      <c r="A69" t="s">
        <v>152</v>
      </c>
      <c r="B69" t="s">
        <v>147</v>
      </c>
      <c r="C69">
        <v>0.7</v>
      </c>
      <c r="D69">
        <v>0</v>
      </c>
      <c r="E69">
        <v>-0.2</v>
      </c>
      <c r="F69">
        <v>-0.6</v>
      </c>
      <c r="G69">
        <v>0.2</v>
      </c>
      <c r="H69">
        <v>1.2</v>
      </c>
      <c r="I69">
        <v>2</v>
      </c>
      <c r="J69">
        <v>4.9000000000000004</v>
      </c>
      <c r="K69">
        <v>6.2</v>
      </c>
      <c r="L69">
        <v>6.8</v>
      </c>
      <c r="M69">
        <v>7.6</v>
      </c>
      <c r="N69">
        <v>8.1</v>
      </c>
      <c r="O69">
        <v>8</v>
      </c>
      <c r="P69">
        <v>7.6</v>
      </c>
      <c r="Q69">
        <v>7.8</v>
      </c>
      <c r="R69">
        <v>6.7</v>
      </c>
      <c r="S69">
        <v>6.2</v>
      </c>
      <c r="T69">
        <v>8</v>
      </c>
      <c r="U69">
        <v>6.7</v>
      </c>
      <c r="V69">
        <v>2.4</v>
      </c>
      <c r="W69">
        <v>-4.9000000000000004</v>
      </c>
      <c r="X69">
        <v>-6.9</v>
      </c>
      <c r="Y69">
        <v>-5.9</v>
      </c>
      <c r="Z69">
        <v>-7.3</v>
      </c>
      <c r="AA69">
        <v>-10.6</v>
      </c>
      <c r="AB69">
        <v>-14.2</v>
      </c>
      <c r="AC69">
        <v>-2.1</v>
      </c>
      <c r="AD69">
        <v>8.1999999999999993</v>
      </c>
      <c r="AE69">
        <v>25.4</v>
      </c>
      <c r="AF69">
        <v>45.9</v>
      </c>
      <c r="AG69">
        <v>66</v>
      </c>
      <c r="AH69">
        <v>52.8</v>
      </c>
      <c r="AI69">
        <v>53.1</v>
      </c>
      <c r="AJ69">
        <v>51.7</v>
      </c>
      <c r="AK69">
        <v>46.4</v>
      </c>
      <c r="AL69">
        <v>37</v>
      </c>
      <c r="AM69">
        <v>30.7</v>
      </c>
      <c r="AN69">
        <v>32.799999999999997</v>
      </c>
      <c r="AO69">
        <v>36.6</v>
      </c>
      <c r="AP69">
        <v>47.8</v>
      </c>
      <c r="AQ69">
        <v>47.1</v>
      </c>
      <c r="AR69">
        <v>53.5</v>
      </c>
      <c r="AS69">
        <v>55.7</v>
      </c>
      <c r="AT69">
        <v>59.8</v>
      </c>
      <c r="AU69">
        <v>65.099999999999994</v>
      </c>
      <c r="AV69">
        <v>50.1</v>
      </c>
      <c r="AW69">
        <v>52.5</v>
      </c>
      <c r="AX69">
        <v>101.8</v>
      </c>
      <c r="AY69">
        <v>95.7</v>
      </c>
      <c r="AZ69">
        <v>79</v>
      </c>
      <c r="BA69">
        <v>-105.2</v>
      </c>
      <c r="BB69">
        <v>-133</v>
      </c>
      <c r="BC69">
        <v>-141.9</v>
      </c>
      <c r="BD69">
        <v>-35.700000000000003</v>
      </c>
      <c r="BE69">
        <v>-52.5</v>
      </c>
      <c r="BF69">
        <v>-30.8</v>
      </c>
      <c r="BG69">
        <v>80.7</v>
      </c>
      <c r="BH69">
        <v>-104.8</v>
      </c>
      <c r="BI69">
        <v>-116.1</v>
      </c>
      <c r="BJ69">
        <v>-108.8</v>
      </c>
      <c r="BK69">
        <v>-88.6</v>
      </c>
      <c r="BL69">
        <v>-72.599999999999994</v>
      </c>
      <c r="BM69">
        <v>-53.3</v>
      </c>
      <c r="BN69">
        <v>67.900000000000006</v>
      </c>
      <c r="BO69">
        <v>17.399999999999999</v>
      </c>
      <c r="BP69">
        <v>-4.2</v>
      </c>
      <c r="BQ69" t="s">
        <v>147</v>
      </c>
    </row>
    <row r="70" spans="1:69" x14ac:dyDescent="0.35">
      <c r="A70" t="s">
        <v>1</v>
      </c>
      <c r="B70" s="2" t="s">
        <v>153</v>
      </c>
      <c r="C70" t="s">
        <v>1</v>
      </c>
      <c r="D70" t="s">
        <v>1</v>
      </c>
      <c r="E70" t="s">
        <v>1</v>
      </c>
      <c r="F70" t="s">
        <v>1</v>
      </c>
      <c r="G70" t="s">
        <v>1</v>
      </c>
      <c r="H70" t="s">
        <v>1</v>
      </c>
      <c r="I70" t="s">
        <v>1</v>
      </c>
      <c r="J70" t="s">
        <v>1</v>
      </c>
      <c r="K70" t="s">
        <v>1</v>
      </c>
      <c r="L70" t="s">
        <v>1</v>
      </c>
      <c r="M70" t="s">
        <v>1</v>
      </c>
      <c r="N70" t="s">
        <v>1</v>
      </c>
      <c r="O70" t="s">
        <v>1</v>
      </c>
      <c r="P70" t="s">
        <v>1</v>
      </c>
      <c r="Q70" t="s">
        <v>1</v>
      </c>
      <c r="R70" t="s">
        <v>1</v>
      </c>
      <c r="S70" t="s">
        <v>1</v>
      </c>
      <c r="T70" t="s">
        <v>1</v>
      </c>
      <c r="U70" t="s">
        <v>1</v>
      </c>
      <c r="V70" t="s">
        <v>1</v>
      </c>
      <c r="W70" t="s">
        <v>1</v>
      </c>
      <c r="X70" t="s">
        <v>1</v>
      </c>
      <c r="Y70" t="s">
        <v>1</v>
      </c>
      <c r="Z70" t="s">
        <v>1</v>
      </c>
      <c r="AA70" t="s">
        <v>1</v>
      </c>
      <c r="AB70" t="s">
        <v>1</v>
      </c>
      <c r="AC70" t="s">
        <v>1</v>
      </c>
      <c r="AD70" t="s">
        <v>1</v>
      </c>
      <c r="AE70" t="s">
        <v>1</v>
      </c>
      <c r="AF70" t="s">
        <v>1</v>
      </c>
      <c r="AG70" t="s">
        <v>1</v>
      </c>
      <c r="AH70" t="s">
        <v>1</v>
      </c>
      <c r="AI70" t="s">
        <v>1</v>
      </c>
      <c r="AJ70" t="s">
        <v>1</v>
      </c>
      <c r="AK70" t="s">
        <v>1</v>
      </c>
      <c r="AL70" t="s">
        <v>1</v>
      </c>
      <c r="AM70" t="s">
        <v>1</v>
      </c>
      <c r="AN70" t="s">
        <v>1</v>
      </c>
      <c r="AO70" t="s">
        <v>1</v>
      </c>
      <c r="AP70" t="s">
        <v>1</v>
      </c>
      <c r="AQ70" t="s">
        <v>1</v>
      </c>
      <c r="AR70" t="s">
        <v>1</v>
      </c>
      <c r="AS70" t="s">
        <v>1</v>
      </c>
      <c r="AT70" t="s">
        <v>1</v>
      </c>
      <c r="AU70" t="s">
        <v>1</v>
      </c>
      <c r="AV70" t="s">
        <v>1</v>
      </c>
      <c r="AW70" t="s">
        <v>1</v>
      </c>
      <c r="AX70" t="s">
        <v>1</v>
      </c>
      <c r="AY70" t="s">
        <v>1</v>
      </c>
      <c r="AZ70" t="s">
        <v>1</v>
      </c>
      <c r="BA70" t="s">
        <v>1</v>
      </c>
      <c r="BB70" t="s">
        <v>1</v>
      </c>
      <c r="BC70" t="s">
        <v>1</v>
      </c>
      <c r="BD70" t="s">
        <v>1</v>
      </c>
      <c r="BE70" t="s">
        <v>1</v>
      </c>
      <c r="BF70" t="s">
        <v>1</v>
      </c>
      <c r="BG70" t="s">
        <v>1</v>
      </c>
      <c r="BH70" t="s">
        <v>1</v>
      </c>
      <c r="BI70" t="s">
        <v>1</v>
      </c>
      <c r="BJ70" t="s">
        <v>1</v>
      </c>
      <c r="BK70" t="s">
        <v>1</v>
      </c>
      <c r="BL70" t="s">
        <v>1</v>
      </c>
      <c r="BM70" t="s">
        <v>1</v>
      </c>
      <c r="BN70" t="s">
        <v>1</v>
      </c>
      <c r="BO70" t="s">
        <v>1</v>
      </c>
      <c r="BP70" t="s">
        <v>1</v>
      </c>
      <c r="BQ70" s="2" t="s">
        <v>153</v>
      </c>
    </row>
    <row r="71" spans="1:69" x14ac:dyDescent="0.35">
      <c r="A71" t="s">
        <v>154</v>
      </c>
      <c r="B71" s="2" t="s">
        <v>155</v>
      </c>
      <c r="C71">
        <v>1110.0999999999999</v>
      </c>
      <c r="D71">
        <v>1148.4000000000001</v>
      </c>
      <c r="E71">
        <v>1163.9000000000001</v>
      </c>
      <c r="F71">
        <v>1119.8</v>
      </c>
      <c r="G71">
        <v>1246</v>
      </c>
      <c r="H71">
        <v>1288.2</v>
      </c>
      <c r="I71">
        <v>1319.1</v>
      </c>
      <c r="J71">
        <v>1430.8</v>
      </c>
      <c r="K71">
        <v>1519</v>
      </c>
      <c r="L71">
        <v>1625.5</v>
      </c>
      <c r="M71">
        <v>1762</v>
      </c>
      <c r="N71">
        <v>1892.2</v>
      </c>
      <c r="O71">
        <v>1946.4</v>
      </c>
      <c r="P71">
        <v>2072.6999999999998</v>
      </c>
      <c r="Q71">
        <v>2155.6</v>
      </c>
      <c r="R71">
        <v>2136.8000000000002</v>
      </c>
      <c r="S71">
        <v>2221</v>
      </c>
      <c r="T71">
        <v>2389.1</v>
      </c>
      <c r="U71">
        <v>2534.8000000000002</v>
      </c>
      <c r="V71">
        <v>2496.5</v>
      </c>
      <c r="W71">
        <v>2461.9</v>
      </c>
      <c r="X71">
        <v>2663.6</v>
      </c>
      <c r="Y71">
        <v>2860.6</v>
      </c>
      <c r="Z71">
        <v>3046.3</v>
      </c>
      <c r="AA71">
        <v>3144.1</v>
      </c>
      <c r="AB71">
        <v>3113.9</v>
      </c>
      <c r="AC71">
        <v>3240.6</v>
      </c>
      <c r="AD71">
        <v>3170</v>
      </c>
      <c r="AE71">
        <v>3324.9</v>
      </c>
      <c r="AF71">
        <v>3621</v>
      </c>
      <c r="AG71">
        <v>3787.4</v>
      </c>
      <c r="AH71">
        <v>3886.1</v>
      </c>
      <c r="AI71">
        <v>4092.1</v>
      </c>
      <c r="AJ71">
        <v>4343.6000000000004</v>
      </c>
      <c r="AK71">
        <v>4426.2</v>
      </c>
      <c r="AL71">
        <v>4490.3</v>
      </c>
      <c r="AM71">
        <v>4467</v>
      </c>
      <c r="AN71">
        <v>4602.8999999999996</v>
      </c>
      <c r="AO71">
        <v>4716.7</v>
      </c>
      <c r="AP71">
        <v>5007.3</v>
      </c>
      <c r="AQ71">
        <v>5249.1</v>
      </c>
      <c r="AR71">
        <v>5556.6</v>
      </c>
      <c r="AS71">
        <v>5928.1</v>
      </c>
      <c r="AT71">
        <v>6250.7</v>
      </c>
      <c r="AU71">
        <v>6570.2</v>
      </c>
      <c r="AV71">
        <v>6886.2</v>
      </c>
      <c r="AW71">
        <v>6713.7</v>
      </c>
      <c r="AX71">
        <v>6782.6</v>
      </c>
      <c r="AY71">
        <v>6930.4</v>
      </c>
      <c r="AZ71">
        <v>7272.9</v>
      </c>
      <c r="BA71">
        <v>7537.1</v>
      </c>
      <c r="BB71">
        <v>7825.4</v>
      </c>
      <c r="BC71">
        <v>7896.1</v>
      </c>
      <c r="BD71">
        <v>7809.2</v>
      </c>
      <c r="BE71">
        <v>7255.1</v>
      </c>
      <c r="BF71">
        <v>7568</v>
      </c>
      <c r="BG71">
        <v>7774.1</v>
      </c>
      <c r="BH71">
        <v>8059.1</v>
      </c>
      <c r="BI71">
        <v>8261.5</v>
      </c>
      <c r="BJ71">
        <v>8523.6</v>
      </c>
      <c r="BK71">
        <v>8812.5</v>
      </c>
      <c r="BL71">
        <v>8841</v>
      </c>
      <c r="BM71">
        <v>9014.2000000000007</v>
      </c>
      <c r="BN71">
        <v>9188.5</v>
      </c>
      <c r="BO71">
        <v>9444.7000000000007</v>
      </c>
      <c r="BP71">
        <v>8977.9</v>
      </c>
      <c r="BQ71" s="2" t="s">
        <v>155</v>
      </c>
    </row>
    <row r="72" spans="1:69" x14ac:dyDescent="0.35">
      <c r="A72" t="s">
        <v>156</v>
      </c>
      <c r="B72" t="s">
        <v>157</v>
      </c>
      <c r="C72">
        <v>90.7</v>
      </c>
      <c r="D72">
        <v>95.7</v>
      </c>
      <c r="E72">
        <v>101</v>
      </c>
      <c r="F72">
        <v>106.6</v>
      </c>
      <c r="G72">
        <v>109.6</v>
      </c>
      <c r="H72">
        <v>112.2</v>
      </c>
      <c r="I72">
        <v>116.5</v>
      </c>
      <c r="J72">
        <v>121.4</v>
      </c>
      <c r="K72">
        <v>127.4</v>
      </c>
      <c r="L72">
        <v>134.1</v>
      </c>
      <c r="M72">
        <v>143</v>
      </c>
      <c r="N72">
        <v>154.4</v>
      </c>
      <c r="O72">
        <v>165.9</v>
      </c>
      <c r="P72">
        <v>177.1</v>
      </c>
      <c r="Q72">
        <v>189.2</v>
      </c>
      <c r="R72">
        <v>199.9</v>
      </c>
      <c r="S72">
        <v>208.9</v>
      </c>
      <c r="T72">
        <v>219.2</v>
      </c>
      <c r="U72">
        <v>234.5</v>
      </c>
      <c r="V72">
        <v>247.6</v>
      </c>
      <c r="W72">
        <v>256.8</v>
      </c>
      <c r="X72">
        <v>265.2</v>
      </c>
      <c r="Y72">
        <v>277.2</v>
      </c>
      <c r="Z72">
        <v>291.8</v>
      </c>
      <c r="AA72">
        <v>308.89999999999998</v>
      </c>
      <c r="AB72">
        <v>325</v>
      </c>
      <c r="AC72">
        <v>339.9</v>
      </c>
      <c r="AD72">
        <v>355.7</v>
      </c>
      <c r="AE72">
        <v>368.4</v>
      </c>
      <c r="AF72">
        <v>384.5</v>
      </c>
      <c r="AG72">
        <v>407</v>
      </c>
      <c r="AH72">
        <v>426.2</v>
      </c>
      <c r="AI72">
        <v>443.8</v>
      </c>
      <c r="AJ72">
        <v>460.3</v>
      </c>
      <c r="AK72">
        <v>476.3</v>
      </c>
      <c r="AL72">
        <v>493.4</v>
      </c>
      <c r="AM72">
        <v>508.4</v>
      </c>
      <c r="AN72">
        <v>522.79999999999995</v>
      </c>
      <c r="AO72">
        <v>542.29999999999995</v>
      </c>
      <c r="AP72">
        <v>567.29999999999995</v>
      </c>
      <c r="AQ72">
        <v>600.1</v>
      </c>
      <c r="AR72">
        <v>637.79999999999995</v>
      </c>
      <c r="AS72">
        <v>683.4</v>
      </c>
      <c r="AT72">
        <v>734.4</v>
      </c>
      <c r="AU72">
        <v>789.3</v>
      </c>
      <c r="AV72">
        <v>848.7</v>
      </c>
      <c r="AW72">
        <v>898</v>
      </c>
      <c r="AX72">
        <v>926.1</v>
      </c>
      <c r="AY72">
        <v>945.9</v>
      </c>
      <c r="AZ72">
        <v>971</v>
      </c>
      <c r="BA72">
        <v>1004.9</v>
      </c>
      <c r="BB72">
        <v>1047.8</v>
      </c>
      <c r="BC72">
        <v>1092.5999999999999</v>
      </c>
      <c r="BD72">
        <v>1131</v>
      </c>
      <c r="BE72">
        <v>1149.3</v>
      </c>
      <c r="BF72">
        <v>1161</v>
      </c>
      <c r="BG72">
        <v>1189.9000000000001</v>
      </c>
      <c r="BH72">
        <v>1230.5999999999999</v>
      </c>
      <c r="BI72">
        <v>1275.7</v>
      </c>
      <c r="BJ72">
        <v>1323.9</v>
      </c>
      <c r="BK72">
        <v>1371.6</v>
      </c>
      <c r="BL72">
        <v>1413.8</v>
      </c>
      <c r="BM72">
        <v>1455.7</v>
      </c>
      <c r="BN72">
        <v>1505.7</v>
      </c>
      <c r="BO72">
        <v>1584.5</v>
      </c>
      <c r="BP72">
        <v>1637.4</v>
      </c>
      <c r="BQ72" t="s">
        <v>157</v>
      </c>
    </row>
    <row r="73" spans="1:69" x14ac:dyDescent="0.35">
      <c r="A73" t="s">
        <v>158</v>
      </c>
      <c r="B73" t="s">
        <v>159</v>
      </c>
      <c r="C73">
        <v>1019.3</v>
      </c>
      <c r="D73">
        <v>1052.7</v>
      </c>
      <c r="E73">
        <v>1062.9000000000001</v>
      </c>
      <c r="F73">
        <v>1013.2</v>
      </c>
      <c r="G73">
        <v>1136.4000000000001</v>
      </c>
      <c r="H73">
        <v>1176</v>
      </c>
      <c r="I73">
        <v>1202.5</v>
      </c>
      <c r="J73">
        <v>1309.4000000000001</v>
      </c>
      <c r="K73">
        <v>1391.6</v>
      </c>
      <c r="L73">
        <v>1491.4</v>
      </c>
      <c r="M73">
        <v>1619</v>
      </c>
      <c r="N73">
        <v>1737.8</v>
      </c>
      <c r="O73">
        <v>1780.5</v>
      </c>
      <c r="P73">
        <v>1895.6</v>
      </c>
      <c r="Q73">
        <v>1966.4</v>
      </c>
      <c r="R73">
        <v>1936.9</v>
      </c>
      <c r="S73">
        <v>2012.2</v>
      </c>
      <c r="T73">
        <v>2170</v>
      </c>
      <c r="U73">
        <v>2300.1999999999998</v>
      </c>
      <c r="V73">
        <v>2248.9</v>
      </c>
      <c r="W73">
        <v>2205.1</v>
      </c>
      <c r="X73">
        <v>2398.4</v>
      </c>
      <c r="Y73">
        <v>2583.4</v>
      </c>
      <c r="Z73">
        <v>2754.4</v>
      </c>
      <c r="AA73">
        <v>2835.2</v>
      </c>
      <c r="AB73">
        <v>2788.9</v>
      </c>
      <c r="AC73">
        <v>2900.6</v>
      </c>
      <c r="AD73">
        <v>2814.3</v>
      </c>
      <c r="AE73">
        <v>2956.5</v>
      </c>
      <c r="AF73">
        <v>3236.5</v>
      </c>
      <c r="AG73">
        <v>3380.4</v>
      </c>
      <c r="AH73">
        <v>3459.9</v>
      </c>
      <c r="AI73">
        <v>3648.2</v>
      </c>
      <c r="AJ73">
        <v>3883.3</v>
      </c>
      <c r="AK73">
        <v>3950</v>
      </c>
      <c r="AL73">
        <v>3996.9</v>
      </c>
      <c r="AM73">
        <v>3958.6</v>
      </c>
      <c r="AN73">
        <v>4080.1</v>
      </c>
      <c r="AO73">
        <v>4174.3999999999996</v>
      </c>
      <c r="AP73">
        <v>4440</v>
      </c>
      <c r="AQ73">
        <v>4649</v>
      </c>
      <c r="AR73">
        <v>4918.8</v>
      </c>
      <c r="AS73">
        <v>5244.6</v>
      </c>
      <c r="AT73">
        <v>5516.3</v>
      </c>
      <c r="AU73">
        <v>5780.9</v>
      </c>
      <c r="AV73">
        <v>6037.5</v>
      </c>
      <c r="AW73">
        <v>5815.7</v>
      </c>
      <c r="AX73">
        <v>5856.4</v>
      </c>
      <c r="AY73">
        <v>5984.5</v>
      </c>
      <c r="AZ73">
        <v>6301.9</v>
      </c>
      <c r="BA73">
        <v>6532.1</v>
      </c>
      <c r="BB73">
        <v>6777.6</v>
      </c>
      <c r="BC73">
        <v>6803.5</v>
      </c>
      <c r="BD73">
        <v>6678.1</v>
      </c>
      <c r="BE73">
        <v>6105.8</v>
      </c>
      <c r="BF73">
        <v>6407</v>
      </c>
      <c r="BG73">
        <v>6584.2</v>
      </c>
      <c r="BH73">
        <v>6828.5</v>
      </c>
      <c r="BI73">
        <v>6985.8</v>
      </c>
      <c r="BJ73">
        <v>7199.7</v>
      </c>
      <c r="BK73">
        <v>7441</v>
      </c>
      <c r="BL73">
        <v>7427.2</v>
      </c>
      <c r="BM73">
        <v>7558.5</v>
      </c>
      <c r="BN73">
        <v>7682.8</v>
      </c>
      <c r="BO73">
        <v>7860.2</v>
      </c>
      <c r="BP73">
        <v>7340.5</v>
      </c>
      <c r="BQ73" t="s">
        <v>159</v>
      </c>
    </row>
    <row r="74" spans="1:69" ht="15" x14ac:dyDescent="0.4">
      <c r="A74" s="36" t="s">
        <v>160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</row>
    <row r="75" spans="1:69" x14ac:dyDescent="0.35">
      <c r="A75" s="33" t="s">
        <v>161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</row>
    <row r="76" spans="1:69" x14ac:dyDescent="0.35">
      <c r="A76" s="33" t="s">
        <v>162</v>
      </c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</row>
    <row r="77" spans="1:69" x14ac:dyDescent="0.35">
      <c r="A77" s="33" t="s">
        <v>163</v>
      </c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</row>
    <row r="78" spans="1:69" x14ac:dyDescent="0.35">
      <c r="A78" s="33" t="s">
        <v>164</v>
      </c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</row>
    <row r="79" spans="1:69" x14ac:dyDescent="0.35">
      <c r="A79" s="33" t="s">
        <v>165</v>
      </c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</row>
    <row r="80" spans="1:69" x14ac:dyDescent="0.35">
      <c r="A80" s="33" t="s">
        <v>166</v>
      </c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</row>
    <row r="81" spans="1:66" ht="18" x14ac:dyDescent="0.4">
      <c r="A81" s="35" t="s">
        <v>167</v>
      </c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</row>
    <row r="82" spans="1:66" x14ac:dyDescent="0.35">
      <c r="B82" t="s">
        <v>168</v>
      </c>
    </row>
  </sheetData>
  <mergeCells count="8">
    <mergeCell ref="A80:BN80"/>
    <mergeCell ref="A81:BN81"/>
    <mergeCell ref="A74:BN74"/>
    <mergeCell ref="A75:BN75"/>
    <mergeCell ref="A76:BN76"/>
    <mergeCell ref="A77:BN77"/>
    <mergeCell ref="A78:BN78"/>
    <mergeCell ref="A79:BN7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2021-03-25T20:19:19Z</dcterms:created>
  <dcterms:modified xsi:type="dcterms:W3CDTF">2021-03-27T13:55:07Z</dcterms:modified>
</cp:coreProperties>
</file>