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\"/>
    </mc:Choice>
  </mc:AlternateContent>
  <xr:revisionPtr revIDLastSave="0" documentId="13_ncr:1_{F8D578FE-2E92-4901-82B8-3ECAC04032D7}" xr6:coauthVersionLast="43" xr6:coauthVersionMax="43" xr10:uidLastSave="{00000000-0000-0000-0000-000000000000}"/>
  <bookViews>
    <workbookView xWindow="-120" yWindow="-120" windowWidth="20730" windowHeight="11160" xr2:uid="{8B1D6E49-7F6C-47A0-800E-822EC03E2F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1" l="1"/>
  <c r="D5" i="1"/>
  <c r="E5" i="1"/>
  <c r="F5" i="1"/>
  <c r="F23" i="1" s="1"/>
  <c r="G5" i="1"/>
  <c r="H5" i="1"/>
  <c r="I5" i="1"/>
  <c r="J5" i="1"/>
  <c r="J23" i="1" s="1"/>
  <c r="K5" i="1"/>
  <c r="L5" i="1"/>
  <c r="M5" i="1"/>
  <c r="N5" i="1"/>
  <c r="N23" i="1" s="1"/>
  <c r="O5" i="1"/>
  <c r="P5" i="1"/>
  <c r="Q5" i="1"/>
  <c r="R5" i="1"/>
  <c r="C9" i="1"/>
  <c r="D9" i="1"/>
  <c r="D10" i="1" s="1"/>
  <c r="E9" i="1"/>
  <c r="F9" i="1"/>
  <c r="G9" i="1"/>
  <c r="H9" i="1"/>
  <c r="I9" i="1"/>
  <c r="J9" i="1"/>
  <c r="K9" i="1"/>
  <c r="L9" i="1"/>
  <c r="M9" i="1"/>
  <c r="N9" i="1"/>
  <c r="O9" i="1"/>
  <c r="P9" i="1"/>
  <c r="Q9" i="1"/>
  <c r="C10" i="1"/>
  <c r="C15" i="1" s="1"/>
  <c r="E10" i="1"/>
  <c r="G10" i="1"/>
  <c r="G15" i="1" s="1"/>
  <c r="H10" i="1"/>
  <c r="I10" i="1"/>
  <c r="I12" i="1" s="1"/>
  <c r="K10" i="1"/>
  <c r="K15" i="1" s="1"/>
  <c r="L10" i="1"/>
  <c r="M10" i="1"/>
  <c r="O10" i="1"/>
  <c r="O15" i="1" s="1"/>
  <c r="P10" i="1"/>
  <c r="Q10" i="1"/>
  <c r="E12" i="1"/>
  <c r="H12" i="1"/>
  <c r="H17" i="1" s="1"/>
  <c r="L12" i="1"/>
  <c r="L17" i="1" s="1"/>
  <c r="M12" i="1"/>
  <c r="P12" i="1"/>
  <c r="P17" i="1" s="1"/>
  <c r="Q12" i="1"/>
  <c r="E15" i="1"/>
  <c r="H15" i="1"/>
  <c r="I15" i="1"/>
  <c r="L15" i="1"/>
  <c r="M15" i="1"/>
  <c r="P15" i="1"/>
  <c r="Q15" i="1"/>
  <c r="E17" i="1"/>
  <c r="M17" i="1"/>
  <c r="Q17" i="1"/>
  <c r="E18" i="1"/>
  <c r="M18" i="1"/>
  <c r="Q18" i="1"/>
  <c r="E19" i="1"/>
  <c r="M19" i="1"/>
  <c r="Q19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C23" i="1"/>
  <c r="D23" i="1"/>
  <c r="E23" i="1"/>
  <c r="G23" i="1"/>
  <c r="H23" i="1"/>
  <c r="I23" i="1"/>
  <c r="K23" i="1"/>
  <c r="L23" i="1"/>
  <c r="M23" i="1"/>
  <c r="O23" i="1"/>
  <c r="P23" i="1"/>
  <c r="Q23" i="1"/>
  <c r="I17" i="1" l="1"/>
  <c r="I18" i="1"/>
  <c r="I19" i="1"/>
  <c r="R20" i="1"/>
  <c r="D12" i="1"/>
  <c r="D15" i="1"/>
  <c r="P19" i="1"/>
  <c r="L19" i="1"/>
  <c r="H19" i="1"/>
  <c r="P18" i="1"/>
  <c r="L18" i="1"/>
  <c r="H18" i="1"/>
  <c r="O12" i="1"/>
  <c r="K12" i="1"/>
  <c r="G12" i="1"/>
  <c r="C12" i="1"/>
  <c r="N10" i="1"/>
  <c r="J10" i="1"/>
  <c r="F10" i="1"/>
  <c r="C17" i="1" l="1"/>
  <c r="C18" i="1"/>
  <c r="C19" i="1"/>
  <c r="F15" i="1"/>
  <c r="R15" i="1" s="1"/>
  <c r="F12" i="1"/>
  <c r="G17" i="1"/>
  <c r="G18" i="1"/>
  <c r="G19" i="1"/>
  <c r="D17" i="1"/>
  <c r="D18" i="1"/>
  <c r="D19" i="1"/>
  <c r="J15" i="1"/>
  <c r="J12" i="1"/>
  <c r="K17" i="1"/>
  <c r="K18" i="1"/>
  <c r="K19" i="1"/>
  <c r="N15" i="1"/>
  <c r="N12" i="1"/>
  <c r="O17" i="1"/>
  <c r="O18" i="1"/>
  <c r="O19" i="1"/>
  <c r="N17" i="1" l="1"/>
  <c r="N19" i="1"/>
  <c r="N18" i="1"/>
  <c r="J17" i="1"/>
  <c r="J19" i="1"/>
  <c r="J18" i="1"/>
  <c r="F17" i="1"/>
  <c r="R17" i="1" s="1"/>
  <c r="F19" i="1"/>
  <c r="R19" i="1" s="1"/>
  <c r="F18" i="1"/>
  <c r="R18" i="1" l="1"/>
</calcChain>
</file>

<file path=xl/sharedStrings.xml><?xml version="1.0" encoding="utf-8"?>
<sst xmlns="http://schemas.openxmlformats.org/spreadsheetml/2006/main" count="35" uniqueCount="35">
  <si>
    <t>Oil &amp; Gas Extraction</t>
  </si>
  <si>
    <t>Fabricated Metals</t>
  </si>
  <si>
    <t>Machinery</t>
  </si>
  <si>
    <t>Computers &amp; Electronics</t>
  </si>
  <si>
    <t>Motor Vehicles</t>
  </si>
  <si>
    <t xml:space="preserve">Food, Beverage &amp; Tobacco </t>
  </si>
  <si>
    <t>Paper Products</t>
  </si>
  <si>
    <t>Chemical Products</t>
  </si>
  <si>
    <t>Plastic &amp; Rubber</t>
  </si>
  <si>
    <t>Retail</t>
  </si>
  <si>
    <t>Truck Transportation</t>
  </si>
  <si>
    <t>Publishing Industry</t>
  </si>
  <si>
    <t>Data, information</t>
  </si>
  <si>
    <t>Computer Design</t>
  </si>
  <si>
    <t>Performance Arts etc</t>
  </si>
  <si>
    <t>GROSS OUTPUT</t>
  </si>
  <si>
    <t>VALUE ADDED</t>
  </si>
  <si>
    <t>annual rate of turnover</t>
  </si>
  <si>
    <t>gross operating surplus</t>
  </si>
  <si>
    <t>less depreciation</t>
  </si>
  <si>
    <t>net operating surplus</t>
  </si>
  <si>
    <t>circulating capital</t>
  </si>
  <si>
    <t>fixed capital</t>
  </si>
  <si>
    <t>TABLE 3.1ESI</t>
  </si>
  <si>
    <t>total captal</t>
  </si>
  <si>
    <t>after tax profits</t>
  </si>
  <si>
    <t>ratio of circulating to fixed capital</t>
  </si>
  <si>
    <t>enterprise rate of profit</t>
  </si>
  <si>
    <t>undivided rate of profit</t>
  </si>
  <si>
    <t>cash flow rate of profit</t>
  </si>
  <si>
    <t>wages and salaries</t>
  </si>
  <si>
    <t>variable capital</t>
  </si>
  <si>
    <t>this is the year profit rates are closest</t>
  </si>
  <si>
    <t>rate of return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</si>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</sst>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164" fontId="0" fillId="0" borderId="0" xfId="0" applyNumberFormat="1"/>
    <xf numFmtId="0" fontId="2" fillId="0" borderId="0" xfId="0" applyFont="1"/>
    <xf numFmtId="165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0" fontId="0" fillId="0" borderId="0" xfId="0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42E4-CB2D-444B-B6AF-A0D13A7A59DE}">
  <dimension ref="A1:R26"/>
  <sheetViews>
    <sheetView tabSelected="1" topLeftCell="A13" zoomScaleNormal="100" workbookViewId="0">
      <selection activeCell="R16" sqref="R16"/>
    </sheetView>
  </sheetViews>
  <sheetFormatPr defaultRowHeight="15" x14ac:dyDescent="0.25"/>
  <cols>
    <col min="1" max="1" width="35.7109375" customWidth="1"/>
    <col min="2" max="2" width="23.7109375" customWidth="1"/>
    <col min="3" max="21" width="15.7109375" customWidth="1"/>
  </cols>
  <sheetData>
    <row r="1" spans="1:18" x14ac:dyDescent="0.25">
      <c r="C1" t="s">
        <v>0</v>
      </c>
      <c r="D1" t="s">
        <v>1</v>
      </c>
      <c r="E1" s="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s="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</row>
    <row r="3" spans="1:18" x14ac:dyDescent="0.25">
      <c r="A3" t="s">
        <v>15</v>
      </c>
      <c r="C3">
        <v>362.7</v>
      </c>
      <c r="D3">
        <v>343.5</v>
      </c>
      <c r="E3">
        <v>404.5</v>
      </c>
      <c r="F3">
        <v>354.1</v>
      </c>
      <c r="G3">
        <v>513.20000000000005</v>
      </c>
      <c r="H3">
        <v>895.9</v>
      </c>
      <c r="I3">
        <v>179</v>
      </c>
      <c r="J3">
        <v>792.8</v>
      </c>
      <c r="K3">
        <v>216.5</v>
      </c>
      <c r="L3">
        <v>1403.5</v>
      </c>
      <c r="M3">
        <v>297.8</v>
      </c>
      <c r="N3">
        <v>296.2</v>
      </c>
      <c r="O3">
        <v>221.5</v>
      </c>
      <c r="P3">
        <v>354.2</v>
      </c>
      <c r="Q3">
        <v>144.69999999999999</v>
      </c>
    </row>
    <row r="4" spans="1:18" x14ac:dyDescent="0.25">
      <c r="A4" t="s">
        <v>16</v>
      </c>
      <c r="C4">
        <v>223.8</v>
      </c>
      <c r="D4">
        <v>137.6</v>
      </c>
      <c r="E4">
        <v>152.5</v>
      </c>
      <c r="F4">
        <v>240.4</v>
      </c>
      <c r="G4">
        <v>115.3</v>
      </c>
      <c r="H4">
        <v>219.3</v>
      </c>
      <c r="I4">
        <v>53</v>
      </c>
      <c r="J4">
        <v>303.39999999999998</v>
      </c>
      <c r="K4">
        <v>67.5</v>
      </c>
      <c r="L4">
        <v>908.4</v>
      </c>
      <c r="M4">
        <v>128</v>
      </c>
      <c r="N4">
        <v>201.4</v>
      </c>
      <c r="O4">
        <v>104.8</v>
      </c>
      <c r="P4">
        <v>252.3</v>
      </c>
      <c r="Q4">
        <v>101.3</v>
      </c>
    </row>
    <row r="5" spans="1:18" x14ac:dyDescent="0.25">
      <c r="A5" t="s">
        <v>17</v>
      </c>
      <c r="C5" s="2">
        <f>C3/C4+(C3-C4)/C4</f>
        <v>2.2412868632707772</v>
      </c>
      <c r="D5" s="2">
        <f t="shared" ref="D5:Q5" si="0">D3/D4+(D3-D4)/D4</f>
        <v>3.9927325581395348</v>
      </c>
      <c r="E5" s="2">
        <f t="shared" si="0"/>
        <v>4.304918032786885</v>
      </c>
      <c r="F5" s="2">
        <f t="shared" si="0"/>
        <v>1.9459234608985025</v>
      </c>
      <c r="G5" s="2">
        <f t="shared" si="0"/>
        <v>7.9019947961838692</v>
      </c>
      <c r="H5" s="2">
        <f t="shared" si="0"/>
        <v>7.1705426356589133</v>
      </c>
      <c r="I5" s="2">
        <f t="shared" si="0"/>
        <v>5.7547169811320753</v>
      </c>
      <c r="J5" s="2">
        <f t="shared" si="0"/>
        <v>4.2261041529334209</v>
      </c>
      <c r="K5" s="2">
        <f t="shared" si="0"/>
        <v>5.4148148148148145</v>
      </c>
      <c r="L5" s="2">
        <f t="shared" si="0"/>
        <v>2.0900484368119772</v>
      </c>
      <c r="M5" s="2">
        <f t="shared" si="0"/>
        <v>3.6531250000000002</v>
      </c>
      <c r="N5" s="2">
        <f t="shared" si="0"/>
        <v>1.9414101290963255</v>
      </c>
      <c r="O5" s="2">
        <f t="shared" si="0"/>
        <v>3.2270992366412212</v>
      </c>
      <c r="P5" s="2">
        <f t="shared" si="0"/>
        <v>1.8077685295283392</v>
      </c>
      <c r="Q5" s="2">
        <f t="shared" si="0"/>
        <v>1.8568608094768013</v>
      </c>
      <c r="R5" s="2">
        <f>AVERAGE(C5:Q5)</f>
        <v>3.8352897624915641</v>
      </c>
    </row>
    <row r="6" spans="1:18" x14ac:dyDescent="0.25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3"/>
    </row>
    <row r="7" spans="1:18" x14ac:dyDescent="0.25">
      <c r="A7" t="s">
        <v>18</v>
      </c>
      <c r="C7">
        <v>156.80000000000001</v>
      </c>
      <c r="D7">
        <v>44.5</v>
      </c>
      <c r="E7">
        <v>60.7</v>
      </c>
      <c r="F7">
        <v>102.6</v>
      </c>
      <c r="G7">
        <v>55.5</v>
      </c>
      <c r="H7">
        <v>96.3</v>
      </c>
      <c r="I7">
        <v>22.1</v>
      </c>
      <c r="J7">
        <v>199</v>
      </c>
      <c r="K7">
        <v>26.9</v>
      </c>
      <c r="L7">
        <v>203.7</v>
      </c>
      <c r="M7">
        <v>45.3</v>
      </c>
      <c r="N7">
        <v>105.4</v>
      </c>
      <c r="O7">
        <v>64.599999999999994</v>
      </c>
      <c r="P7">
        <v>55</v>
      </c>
      <c r="Q7">
        <v>49.8</v>
      </c>
    </row>
    <row r="8" spans="1:18" x14ac:dyDescent="0.25">
      <c r="A8" s="4" t="s">
        <v>19</v>
      </c>
      <c r="C8" s="5">
        <v>38.799999999999997</v>
      </c>
      <c r="D8" s="5">
        <v>11.6</v>
      </c>
      <c r="E8">
        <v>23.7</v>
      </c>
      <c r="F8">
        <v>78.900000000000006</v>
      </c>
      <c r="G8">
        <v>48.9</v>
      </c>
      <c r="H8">
        <v>24.1</v>
      </c>
      <c r="I8">
        <v>9.3000000000000007</v>
      </c>
      <c r="J8">
        <v>84.5</v>
      </c>
      <c r="K8">
        <v>9</v>
      </c>
      <c r="L8">
        <v>60.7</v>
      </c>
      <c r="M8">
        <v>14.1</v>
      </c>
      <c r="N8">
        <v>40.299999999999997</v>
      </c>
      <c r="O8">
        <v>11.9</v>
      </c>
      <c r="P8">
        <v>18.3</v>
      </c>
      <c r="Q8">
        <v>3.3</v>
      </c>
    </row>
    <row r="9" spans="1:18" x14ac:dyDescent="0.25">
      <c r="A9" s="4" t="s">
        <v>20</v>
      </c>
      <c r="C9" s="5">
        <f>C7-C8</f>
        <v>118.00000000000001</v>
      </c>
      <c r="D9" s="5">
        <f t="shared" ref="D9:Q9" si="1">D7-D8</f>
        <v>32.9</v>
      </c>
      <c r="E9" s="5">
        <f t="shared" si="1"/>
        <v>37</v>
      </c>
      <c r="F9" s="5">
        <f t="shared" si="1"/>
        <v>23.699999999999989</v>
      </c>
      <c r="G9" s="5">
        <f t="shared" si="1"/>
        <v>6.6000000000000014</v>
      </c>
      <c r="H9" s="5">
        <f t="shared" si="1"/>
        <v>72.199999999999989</v>
      </c>
      <c r="I9" s="5">
        <f t="shared" si="1"/>
        <v>12.8</v>
      </c>
      <c r="J9" s="5">
        <f t="shared" si="1"/>
        <v>114.5</v>
      </c>
      <c r="K9" s="5">
        <f t="shared" si="1"/>
        <v>17.899999999999999</v>
      </c>
      <c r="L9" s="5">
        <f t="shared" si="1"/>
        <v>143</v>
      </c>
      <c r="M9" s="5">
        <f t="shared" si="1"/>
        <v>31.199999999999996</v>
      </c>
      <c r="N9" s="5">
        <f t="shared" si="1"/>
        <v>65.100000000000009</v>
      </c>
      <c r="O9" s="5">
        <f t="shared" si="1"/>
        <v>52.699999999999996</v>
      </c>
      <c r="P9" s="5">
        <f t="shared" si="1"/>
        <v>36.700000000000003</v>
      </c>
      <c r="Q9" s="5">
        <f t="shared" si="1"/>
        <v>46.5</v>
      </c>
    </row>
    <row r="10" spans="1:18" x14ac:dyDescent="0.25">
      <c r="A10" s="4" t="s">
        <v>21</v>
      </c>
      <c r="C10" s="5">
        <f>(C3-C9)/C5</f>
        <v>109.17834928229667</v>
      </c>
      <c r="D10" s="5">
        <f t="shared" ref="D10:Q10" si="2">(D3-D9)/D5</f>
        <v>77.791336002912274</v>
      </c>
      <c r="E10" s="5">
        <f t="shared" si="2"/>
        <v>85.367479055597869</v>
      </c>
      <c r="F10" s="5">
        <f t="shared" si="2"/>
        <v>169.7908507909363</v>
      </c>
      <c r="G10" s="5">
        <f t="shared" si="2"/>
        <v>64.110394029195476</v>
      </c>
      <c r="H10" s="5">
        <f t="shared" si="2"/>
        <v>114.87275675675679</v>
      </c>
      <c r="I10" s="5">
        <f t="shared" si="2"/>
        <v>28.880655737704917</v>
      </c>
      <c r="J10" s="5">
        <f t="shared" si="2"/>
        <v>160.50243331773515</v>
      </c>
      <c r="K10" s="5">
        <f t="shared" si="2"/>
        <v>36.677154582763336</v>
      </c>
      <c r="L10" s="5">
        <f t="shared" si="2"/>
        <v>603.0960707890024</v>
      </c>
      <c r="M10" s="5">
        <f t="shared" si="2"/>
        <v>72.978614200171094</v>
      </c>
      <c r="N10" s="5">
        <f t="shared" si="2"/>
        <v>119.03718670076726</v>
      </c>
      <c r="O10" s="5">
        <f t="shared" si="2"/>
        <v>52.307037256061506</v>
      </c>
      <c r="P10" s="5">
        <f t="shared" si="2"/>
        <v>175.63089234816925</v>
      </c>
      <c r="Q10" s="5">
        <f t="shared" si="2"/>
        <v>52.884954811270603</v>
      </c>
    </row>
    <row r="11" spans="1:18" x14ac:dyDescent="0.25">
      <c r="A11" s="4" t="s">
        <v>22</v>
      </c>
      <c r="B11" t="s">
        <v>23</v>
      </c>
      <c r="C11">
        <v>1399.2</v>
      </c>
      <c r="D11">
        <v>165.9</v>
      </c>
      <c r="E11">
        <v>220.7</v>
      </c>
      <c r="F11">
        <v>479.1</v>
      </c>
      <c r="G11">
        <v>198.5</v>
      </c>
      <c r="H11">
        <v>311.60000000000002</v>
      </c>
      <c r="I11">
        <v>118.4</v>
      </c>
      <c r="J11">
        <v>813.1</v>
      </c>
      <c r="K11">
        <v>96.4</v>
      </c>
      <c r="L11">
        <v>1187.2</v>
      </c>
      <c r="M11">
        <v>123.6</v>
      </c>
      <c r="N11">
        <v>185</v>
      </c>
      <c r="O11">
        <v>118.9</v>
      </c>
      <c r="P11">
        <v>72.8</v>
      </c>
      <c r="Q11">
        <v>147.4</v>
      </c>
    </row>
    <row r="12" spans="1:18" x14ac:dyDescent="0.25">
      <c r="A12" s="4" t="s">
        <v>24</v>
      </c>
      <c r="C12" s="5">
        <f>C10+C11</f>
        <v>1508.3783492822968</v>
      </c>
      <c r="D12" s="5">
        <f t="shared" ref="D12:Q12" si="3">D10+D11</f>
        <v>243.69133600291229</v>
      </c>
      <c r="E12" s="5">
        <f t="shared" si="3"/>
        <v>306.06747905559786</v>
      </c>
      <c r="F12" s="5">
        <f t="shared" si="3"/>
        <v>648.89085079093638</v>
      </c>
      <c r="G12" s="5">
        <f t="shared" si="3"/>
        <v>262.6103940291955</v>
      </c>
      <c r="H12" s="5">
        <f t="shared" si="3"/>
        <v>426.47275675675678</v>
      </c>
      <c r="I12" s="5">
        <f t="shared" si="3"/>
        <v>147.28065573770493</v>
      </c>
      <c r="J12" s="5">
        <f t="shared" si="3"/>
        <v>973.60243331773518</v>
      </c>
      <c r="K12" s="5">
        <f t="shared" si="3"/>
        <v>133.07715458276334</v>
      </c>
      <c r="L12" s="5">
        <f t="shared" si="3"/>
        <v>1790.2960707890024</v>
      </c>
      <c r="M12" s="5">
        <f t="shared" si="3"/>
        <v>196.5786142001711</v>
      </c>
      <c r="N12" s="5">
        <f t="shared" si="3"/>
        <v>304.03718670076728</v>
      </c>
      <c r="O12" s="5">
        <f t="shared" si="3"/>
        <v>171.20703725606151</v>
      </c>
      <c r="P12" s="5">
        <f t="shared" si="3"/>
        <v>248.43089234816927</v>
      </c>
      <c r="Q12" s="5">
        <f t="shared" si="3"/>
        <v>200.28495481127061</v>
      </c>
    </row>
    <row r="13" spans="1:18" x14ac:dyDescent="0.25">
      <c r="A13" s="4" t="s">
        <v>25</v>
      </c>
      <c r="C13" s="5">
        <v>12.6</v>
      </c>
      <c r="D13" s="5">
        <v>20.5</v>
      </c>
      <c r="E13" s="5">
        <v>24.5</v>
      </c>
      <c r="F13" s="5">
        <v>36.200000000000003</v>
      </c>
      <c r="G13" s="5">
        <v>20.399999999999999</v>
      </c>
      <c r="H13" s="5">
        <v>33.9</v>
      </c>
      <c r="I13" s="5">
        <v>7</v>
      </c>
      <c r="J13" s="5">
        <v>41.7</v>
      </c>
      <c r="K13" s="5">
        <v>11.9</v>
      </c>
      <c r="L13" s="5">
        <v>122.8</v>
      </c>
      <c r="M13" s="5">
        <v>11.3</v>
      </c>
      <c r="N13" s="5">
        <v>24.3</v>
      </c>
      <c r="O13" s="5">
        <v>-3.3</v>
      </c>
      <c r="P13" s="5">
        <v>10.4</v>
      </c>
      <c r="Q13" s="5">
        <v>6.4</v>
      </c>
    </row>
    <row r="14" spans="1:18" x14ac:dyDescent="0.25">
      <c r="A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8" x14ac:dyDescent="0.25">
      <c r="A15" s="4" t="s">
        <v>26</v>
      </c>
      <c r="C15" s="6">
        <f>C10/C11</f>
        <v>7.8029123272081669E-2</v>
      </c>
      <c r="D15" s="6">
        <f t="shared" ref="D15:Q15" si="4">D10/D11</f>
        <v>0.46890497892050798</v>
      </c>
      <c r="E15" s="6">
        <f t="shared" si="4"/>
        <v>0.3868032580679559</v>
      </c>
      <c r="F15" s="6">
        <f t="shared" si="4"/>
        <v>0.35439543058012168</v>
      </c>
      <c r="G15" s="6">
        <f t="shared" si="4"/>
        <v>0.32297427722516614</v>
      </c>
      <c r="H15" s="6">
        <f t="shared" si="4"/>
        <v>0.36865454671616427</v>
      </c>
      <c r="I15" s="6">
        <f t="shared" si="4"/>
        <v>0.24392445724412934</v>
      </c>
      <c r="J15" s="6">
        <f t="shared" si="4"/>
        <v>0.19739568726815293</v>
      </c>
      <c r="K15" s="6">
        <f t="shared" si="4"/>
        <v>0.38046840853488934</v>
      </c>
      <c r="L15" s="6">
        <f t="shared" si="4"/>
        <v>0.5079987119179602</v>
      </c>
      <c r="M15" s="6">
        <f t="shared" si="4"/>
        <v>0.59044186246093122</v>
      </c>
      <c r="N15" s="6">
        <f t="shared" si="4"/>
        <v>0.64344425243657977</v>
      </c>
      <c r="O15" s="6">
        <f t="shared" si="4"/>
        <v>0.43992461947907069</v>
      </c>
      <c r="P15" s="6">
        <f t="shared" si="4"/>
        <v>2.4125122575297975</v>
      </c>
      <c r="Q15" s="6">
        <f t="shared" si="4"/>
        <v>0.35878531079559428</v>
      </c>
      <c r="R15" s="7">
        <f>AVERAGE(C15:Q15)</f>
        <v>0.516977145496607</v>
      </c>
    </row>
    <row r="16" spans="1:18" x14ac:dyDescent="0.25">
      <c r="A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8" t="s">
        <v>34</v>
      </c>
    </row>
    <row r="17" spans="1:18" x14ac:dyDescent="0.25">
      <c r="A17" s="4" t="s">
        <v>27</v>
      </c>
      <c r="C17" s="6">
        <f t="shared" ref="C17:Q17" si="5">C13/C12</f>
        <v>8.3533418561697204E-3</v>
      </c>
      <c r="D17" s="6">
        <f t="shared" si="5"/>
        <v>8.4122810175553425E-2</v>
      </c>
      <c r="E17" s="6">
        <f t="shared" si="5"/>
        <v>8.0047707373541374E-2</v>
      </c>
      <c r="F17" s="6">
        <f t="shared" si="5"/>
        <v>5.5787502560524067E-2</v>
      </c>
      <c r="G17" s="6">
        <f t="shared" si="5"/>
        <v>7.7681616812669052E-2</v>
      </c>
      <c r="H17" s="6">
        <f t="shared" si="5"/>
        <v>7.9489250984759202E-2</v>
      </c>
      <c r="I17" s="6">
        <f t="shared" si="5"/>
        <v>4.7528305499036069E-2</v>
      </c>
      <c r="J17" s="6">
        <f t="shared" si="5"/>
        <v>4.2830624259944931E-2</v>
      </c>
      <c r="K17" s="6">
        <f t="shared" si="5"/>
        <v>8.9421809756227932E-2</v>
      </c>
      <c r="L17" s="6">
        <f t="shared" si="5"/>
        <v>6.8592006653894255E-2</v>
      </c>
      <c r="M17" s="6">
        <f t="shared" si="5"/>
        <v>5.7483363823561666E-2</v>
      </c>
      <c r="N17" s="6">
        <f t="shared" si="5"/>
        <v>7.9924433796040903E-2</v>
      </c>
      <c r="O17" s="6">
        <f t="shared" si="5"/>
        <v>-1.9274908630446293E-2</v>
      </c>
      <c r="P17" s="6">
        <f t="shared" si="5"/>
        <v>4.1862748636851001E-2</v>
      </c>
      <c r="Q17" s="6">
        <f t="shared" si="5"/>
        <v>3.1954472097171498E-2</v>
      </c>
      <c r="R17" s="7">
        <f>AVERAGE(C17:Q17)</f>
        <v>5.5053672377033264E-2</v>
      </c>
    </row>
    <row r="18" spans="1:18" x14ac:dyDescent="0.25">
      <c r="A18" s="4" t="s">
        <v>28</v>
      </c>
      <c r="C18" s="6">
        <f t="shared" ref="C18:Q18" si="6">C9/C12</f>
        <v>7.8229709446668821E-2</v>
      </c>
      <c r="D18" s="6">
        <f t="shared" si="6"/>
        <v>0.13500685145247354</v>
      </c>
      <c r="E18" s="6">
        <f t="shared" si="6"/>
        <v>0.12088837440085839</v>
      </c>
      <c r="F18" s="6">
        <f t="shared" si="6"/>
        <v>3.6523862173602754E-2</v>
      </c>
      <c r="G18" s="6">
        <f t="shared" si="6"/>
        <v>2.5132287792334115E-2</v>
      </c>
      <c r="H18" s="6">
        <f t="shared" si="6"/>
        <v>0.1692956908878942</v>
      </c>
      <c r="I18" s="6">
        <f t="shared" si="6"/>
        <v>8.6908901483951681E-2</v>
      </c>
      <c r="J18" s="6">
        <f t="shared" si="6"/>
        <v>0.1176044718888176</v>
      </c>
      <c r="K18" s="6">
        <f t="shared" si="6"/>
        <v>0.13450843652407393</v>
      </c>
      <c r="L18" s="6">
        <f t="shared" si="6"/>
        <v>7.9875056608362208E-2</v>
      </c>
      <c r="M18" s="6">
        <f t="shared" si="6"/>
        <v>0.15871512843319677</v>
      </c>
      <c r="N18" s="6">
        <f t="shared" si="6"/>
        <v>0.21411854486099849</v>
      </c>
      <c r="O18" s="6">
        <f t="shared" si="6"/>
        <v>0.30781444994682411</v>
      </c>
      <c r="P18" s="6">
        <f t="shared" si="6"/>
        <v>0.14772719951657998</v>
      </c>
      <c r="Q18" s="6">
        <f t="shared" si="6"/>
        <v>0.23216921133101162</v>
      </c>
      <c r="R18" s="7">
        <f>AVERAGE(C18:Q18)</f>
        <v>0.13630121178317653</v>
      </c>
    </row>
    <row r="19" spans="1:18" x14ac:dyDescent="0.25">
      <c r="A19" s="4" t="s">
        <v>29</v>
      </c>
      <c r="C19" s="6">
        <f>C7/C12</f>
        <v>0.10395269865455653</v>
      </c>
      <c r="D19" s="6">
        <f t="shared" ref="D19:Q19" si="7">D7/D12</f>
        <v>0.18260805135668914</v>
      </c>
      <c r="E19" s="6">
        <f t="shared" si="7"/>
        <v>0.1983222790846515</v>
      </c>
      <c r="F19" s="6">
        <f t="shared" si="7"/>
        <v>0.15811596029584996</v>
      </c>
      <c r="G19" s="6">
        <f t="shared" si="7"/>
        <v>0.21133969279917317</v>
      </c>
      <c r="H19" s="6">
        <f t="shared" si="7"/>
        <v>0.22580574837263453</v>
      </c>
      <c r="I19" s="6">
        <f t="shared" si="7"/>
        <v>0.15005365021838532</v>
      </c>
      <c r="J19" s="6">
        <f t="shared" si="7"/>
        <v>0.20439554502947338</v>
      </c>
      <c r="K19" s="6">
        <f t="shared" si="7"/>
        <v>0.20213837667584297</v>
      </c>
      <c r="L19" s="6">
        <f t="shared" si="7"/>
        <v>0.11378006315470895</v>
      </c>
      <c r="M19" s="6">
        <f t="shared" si="7"/>
        <v>0.23044215762896841</v>
      </c>
      <c r="N19" s="6">
        <f t="shared" si="7"/>
        <v>0.34666812025114035</v>
      </c>
      <c r="O19" s="6">
        <f t="shared" si="7"/>
        <v>0.37732093864449406</v>
      </c>
      <c r="P19" s="6">
        <f t="shared" si="7"/>
        <v>0.2213895360602697</v>
      </c>
      <c r="Q19" s="6">
        <f t="shared" si="7"/>
        <v>0.24864573600611567</v>
      </c>
      <c r="R19" s="6">
        <f>AVERAGE(C19:Q19)</f>
        <v>0.21166523694886361</v>
      </c>
    </row>
    <row r="20" spans="1:18" x14ac:dyDescent="0.25">
      <c r="A20" s="4" t="s">
        <v>33</v>
      </c>
      <c r="C20" s="6">
        <f>C13/C11</f>
        <v>9.0051457975986269E-3</v>
      </c>
      <c r="D20" s="6">
        <f t="shared" ref="D20:Q20" si="8">D13/D11</f>
        <v>0.12356841470765521</v>
      </c>
      <c r="E20" s="6">
        <f t="shared" si="8"/>
        <v>0.11101042138649751</v>
      </c>
      <c r="F20" s="6">
        <f t="shared" si="8"/>
        <v>7.5558338551450638E-2</v>
      </c>
      <c r="G20" s="6">
        <f t="shared" si="8"/>
        <v>0.10277078085642316</v>
      </c>
      <c r="H20" s="6">
        <f t="shared" si="8"/>
        <v>0.108793324775353</v>
      </c>
      <c r="I20" s="6">
        <f t="shared" si="8"/>
        <v>5.9121621621621621E-2</v>
      </c>
      <c r="J20" s="6">
        <f t="shared" si="8"/>
        <v>5.1285204771860785E-2</v>
      </c>
      <c r="K20" s="6">
        <f t="shared" si="8"/>
        <v>0.12344398340248962</v>
      </c>
      <c r="L20" s="6">
        <f t="shared" si="8"/>
        <v>0.1034366576819407</v>
      </c>
      <c r="M20" s="6">
        <f t="shared" si="8"/>
        <v>9.1423948220064735E-2</v>
      </c>
      <c r="N20" s="6">
        <f t="shared" si="8"/>
        <v>0.13135135135135134</v>
      </c>
      <c r="O20" s="6">
        <f t="shared" si="8"/>
        <v>-2.7754415475189233E-2</v>
      </c>
      <c r="P20" s="6">
        <f t="shared" si="8"/>
        <v>0.14285714285714288</v>
      </c>
      <c r="Q20" s="6">
        <f t="shared" si="8"/>
        <v>4.3419267299864318E-2</v>
      </c>
      <c r="R20" s="6">
        <f>AVERAGE(C20:Q20)</f>
        <v>8.3286079187075007E-2</v>
      </c>
    </row>
    <row r="21" spans="1:18" x14ac:dyDescent="0.25">
      <c r="A21" s="4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8" x14ac:dyDescent="0.25">
      <c r="A22" t="s">
        <v>30</v>
      </c>
      <c r="C22">
        <v>35</v>
      </c>
      <c r="D22">
        <v>90.3</v>
      </c>
      <c r="E22">
        <v>88.4</v>
      </c>
      <c r="F22">
        <v>130.69999999999999</v>
      </c>
      <c r="G22">
        <v>56.8</v>
      </c>
      <c r="H22">
        <v>91.9</v>
      </c>
      <c r="I22">
        <v>29.1</v>
      </c>
      <c r="J22">
        <v>89.7</v>
      </c>
      <c r="K22">
        <v>39</v>
      </c>
      <c r="L22">
        <v>510.1</v>
      </c>
      <c r="M22">
        <v>78.7</v>
      </c>
      <c r="N22">
        <v>92.2</v>
      </c>
      <c r="O22">
        <v>37.6</v>
      </c>
      <c r="P22">
        <v>192.6</v>
      </c>
      <c r="Q22">
        <v>44.2</v>
      </c>
    </row>
    <row r="23" spans="1:18" x14ac:dyDescent="0.25">
      <c r="A23" s="4" t="s">
        <v>31</v>
      </c>
      <c r="C23" s="2">
        <f>C22/C5</f>
        <v>15.616028708133973</v>
      </c>
      <c r="D23" s="2">
        <f t="shared" ref="D23:Q23" si="9">D22/D5</f>
        <v>22.616090280305787</v>
      </c>
      <c r="E23" s="2">
        <f t="shared" si="9"/>
        <v>20.534653465346537</v>
      </c>
      <c r="F23" s="2">
        <f t="shared" si="9"/>
        <v>67.16605386917486</v>
      </c>
      <c r="G23" s="2">
        <f t="shared" si="9"/>
        <v>7.1880583909559856</v>
      </c>
      <c r="H23" s="2">
        <f t="shared" si="9"/>
        <v>12.816324324324327</v>
      </c>
      <c r="I23" s="2">
        <f t="shared" si="9"/>
        <v>5.0567213114754104</v>
      </c>
      <c r="J23" s="2">
        <f t="shared" si="9"/>
        <v>21.225222274216193</v>
      </c>
      <c r="K23" s="2">
        <f t="shared" si="9"/>
        <v>7.2024623803009575</v>
      </c>
      <c r="L23" s="2">
        <f t="shared" si="9"/>
        <v>244.06132940061099</v>
      </c>
      <c r="M23" s="2">
        <f t="shared" si="9"/>
        <v>21.543199315654405</v>
      </c>
      <c r="N23" s="2">
        <f t="shared" si="9"/>
        <v>47.491253196930955</v>
      </c>
      <c r="O23" s="2">
        <f t="shared" si="9"/>
        <v>11.651330573625074</v>
      </c>
      <c r="P23" s="2">
        <f t="shared" si="9"/>
        <v>106.54018855514141</v>
      </c>
      <c r="Q23" s="2">
        <f t="shared" si="9"/>
        <v>23.803615098351944</v>
      </c>
    </row>
    <row r="26" spans="1:18" x14ac:dyDescent="0.25">
      <c r="A2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2019-04-19T10:40:42Z</dcterms:created>
  <dcterms:modified xsi:type="dcterms:W3CDTF">2019-04-24T17:03:46Z</dcterms:modified>
</cp:coreProperties>
</file>