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esktop\GVA &amp; GO 2017\"/>
    </mc:Choice>
  </mc:AlternateContent>
  <xr:revisionPtr revIDLastSave="0" documentId="13_ncr:1_{F8C29B00-DA3B-42D0-8B4F-D871BC844059}" xr6:coauthVersionLast="40" xr6:coauthVersionMax="40" xr10:uidLastSave="{00000000-0000-0000-0000-000000000000}"/>
  <bookViews>
    <workbookView xWindow="0" yWindow="0" windowWidth="20490" windowHeight="7485" xr2:uid="{08AC21C7-AA32-48C9-BB12-46D548573D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3" i="1" l="1"/>
  <c r="E23" i="1"/>
  <c r="F23" i="1"/>
  <c r="G23" i="1"/>
  <c r="H23" i="1"/>
  <c r="I23" i="1"/>
  <c r="J23" i="1"/>
  <c r="K23" i="1"/>
  <c r="L23" i="1"/>
  <c r="M23" i="1"/>
  <c r="N23" i="1"/>
  <c r="O23" i="1"/>
  <c r="P23" i="1"/>
  <c r="Q23" i="1"/>
  <c r="R23" i="1"/>
  <c r="S23" i="1"/>
  <c r="T23" i="1"/>
  <c r="U23" i="1"/>
  <c r="V23" i="1"/>
  <c r="W23" i="1"/>
  <c r="X23" i="1"/>
  <c r="Y23" i="1"/>
  <c r="Z23" i="1"/>
  <c r="AA23" i="1"/>
  <c r="AB23" i="1"/>
  <c r="AC23" i="1"/>
  <c r="AD23" i="1"/>
  <c r="AE23" i="1"/>
  <c r="AF23" i="1"/>
  <c r="AG23" i="1"/>
  <c r="D32" i="1" l="1"/>
  <c r="E32" i="1"/>
  <c r="F32" i="1"/>
  <c r="G32" i="1"/>
  <c r="G44" i="1" s="1"/>
  <c r="H32" i="1"/>
  <c r="I32" i="1"/>
  <c r="J32" i="1"/>
  <c r="K32" i="1"/>
  <c r="K44" i="1" s="1"/>
  <c r="L32" i="1"/>
  <c r="M32" i="1"/>
  <c r="M44" i="1" s="1"/>
  <c r="N32" i="1"/>
  <c r="O32" i="1"/>
  <c r="O44" i="1" s="1"/>
  <c r="P32" i="1"/>
  <c r="Q32" i="1"/>
  <c r="R32" i="1"/>
  <c r="S32" i="1"/>
  <c r="S44" i="1" s="1"/>
  <c r="T32" i="1"/>
  <c r="U32" i="1"/>
  <c r="V32" i="1"/>
  <c r="W32" i="1"/>
  <c r="W44" i="1" s="1"/>
  <c r="X32" i="1"/>
  <c r="Y32" i="1"/>
  <c r="Z32" i="1"/>
  <c r="AA32" i="1"/>
  <c r="AA44" i="1" s="1"/>
  <c r="AB32" i="1"/>
  <c r="AC32" i="1"/>
  <c r="AD32" i="1"/>
  <c r="AE32" i="1"/>
  <c r="AE44" i="1" s="1"/>
  <c r="AF32" i="1"/>
  <c r="AG32" i="1"/>
  <c r="D44" i="1"/>
  <c r="E44" i="1"/>
  <c r="F44" i="1"/>
  <c r="H44" i="1"/>
  <c r="I44" i="1"/>
  <c r="J44" i="1"/>
  <c r="L44" i="1"/>
  <c r="N44" i="1"/>
  <c r="P44" i="1"/>
  <c r="Q44" i="1"/>
  <c r="R44" i="1"/>
  <c r="T44" i="1"/>
  <c r="U44" i="1"/>
  <c r="V44" i="1"/>
  <c r="X44" i="1"/>
  <c r="Y44" i="1"/>
  <c r="Z44" i="1"/>
  <c r="AB44" i="1"/>
  <c r="AC44" i="1"/>
  <c r="AD44" i="1"/>
  <c r="AF44" i="1"/>
  <c r="AG44" i="1"/>
  <c r="C44" i="1"/>
  <c r="D42" i="1" l="1"/>
  <c r="E42" i="1"/>
  <c r="F42" i="1"/>
  <c r="G42" i="1"/>
  <c r="H42" i="1"/>
  <c r="I42" i="1"/>
  <c r="J42" i="1"/>
  <c r="K42" i="1"/>
  <c r="L42" i="1"/>
  <c r="M42" i="1"/>
  <c r="N42" i="1"/>
  <c r="O42" i="1"/>
  <c r="P42" i="1"/>
  <c r="Q42" i="1"/>
  <c r="R42" i="1"/>
  <c r="S42" i="1"/>
  <c r="T42" i="1"/>
  <c r="U42" i="1"/>
  <c r="V42" i="1"/>
  <c r="W42" i="1"/>
  <c r="X42" i="1"/>
  <c r="Y42" i="1"/>
  <c r="Z42" i="1"/>
  <c r="AA42" i="1"/>
  <c r="AB42" i="1"/>
  <c r="AC42" i="1"/>
  <c r="AD42" i="1"/>
  <c r="AE42" i="1"/>
  <c r="AF42" i="1"/>
  <c r="AG42" i="1"/>
  <c r="C42" i="1"/>
  <c r="D40" i="1" l="1"/>
  <c r="E40" i="1"/>
  <c r="F40" i="1"/>
  <c r="G40" i="1"/>
  <c r="H40" i="1"/>
  <c r="H41" i="1" s="1"/>
  <c r="I40" i="1"/>
  <c r="J40" i="1"/>
  <c r="K40" i="1"/>
  <c r="L40" i="1"/>
  <c r="L41" i="1" s="1"/>
  <c r="M40" i="1"/>
  <c r="N40" i="1"/>
  <c r="O40" i="1"/>
  <c r="P40" i="1"/>
  <c r="P41" i="1" s="1"/>
  <c r="Q40" i="1"/>
  <c r="R40" i="1"/>
  <c r="S40" i="1"/>
  <c r="T40" i="1"/>
  <c r="U40" i="1"/>
  <c r="V40" i="1"/>
  <c r="W40" i="1"/>
  <c r="X40" i="1"/>
  <c r="X41" i="1" s="1"/>
  <c r="Y40" i="1"/>
  <c r="Z40" i="1"/>
  <c r="AA40" i="1"/>
  <c r="AB40" i="1"/>
  <c r="AB41" i="1" s="1"/>
  <c r="AC40" i="1"/>
  <c r="AD40" i="1"/>
  <c r="AE40" i="1"/>
  <c r="AF40" i="1"/>
  <c r="AF41" i="1" s="1"/>
  <c r="AG40" i="1"/>
  <c r="D41" i="1"/>
  <c r="E41" i="1"/>
  <c r="F41" i="1"/>
  <c r="I41" i="1"/>
  <c r="J41" i="1"/>
  <c r="M41" i="1"/>
  <c r="N41" i="1"/>
  <c r="Q41" i="1"/>
  <c r="R41" i="1"/>
  <c r="T41" i="1"/>
  <c r="U41" i="1"/>
  <c r="V41" i="1"/>
  <c r="Y41" i="1"/>
  <c r="Z41" i="1"/>
  <c r="AC41" i="1"/>
  <c r="AD41" i="1"/>
  <c r="AG41" i="1"/>
  <c r="C40" i="1"/>
  <c r="C41" i="1" s="1"/>
  <c r="AE41" i="1" l="1"/>
  <c r="AA41" i="1"/>
  <c r="W41" i="1"/>
  <c r="S41" i="1"/>
  <c r="O41" i="1"/>
  <c r="K41" i="1"/>
  <c r="G41" i="1"/>
  <c r="D36" i="1"/>
  <c r="E36" i="1"/>
  <c r="F36" i="1"/>
  <c r="G36" i="1"/>
  <c r="H36" i="1"/>
  <c r="I36" i="1"/>
  <c r="J36" i="1"/>
  <c r="K36" i="1"/>
  <c r="L36" i="1"/>
  <c r="M36" i="1"/>
  <c r="N36" i="1"/>
  <c r="O36" i="1"/>
  <c r="P36" i="1"/>
  <c r="Q36" i="1"/>
  <c r="R36" i="1"/>
  <c r="S36" i="1"/>
  <c r="T36" i="1"/>
  <c r="U36" i="1"/>
  <c r="V36" i="1"/>
  <c r="W36" i="1"/>
  <c r="X36" i="1"/>
  <c r="Y36" i="1"/>
  <c r="Z36" i="1"/>
  <c r="AA36" i="1"/>
  <c r="AB36" i="1"/>
  <c r="AC36" i="1"/>
  <c r="AD36" i="1"/>
  <c r="AE36" i="1"/>
  <c r="AF36" i="1"/>
  <c r="AG36" i="1"/>
  <c r="C36" i="1"/>
  <c r="D35" i="1"/>
  <c r="F35" i="1"/>
  <c r="G35" i="1"/>
  <c r="H35" i="1"/>
  <c r="J35" i="1"/>
  <c r="K35" i="1"/>
  <c r="L35" i="1"/>
  <c r="N35" i="1"/>
  <c r="O35" i="1"/>
  <c r="P35" i="1"/>
  <c r="R35" i="1"/>
  <c r="S35" i="1"/>
  <c r="T35" i="1"/>
  <c r="V35" i="1"/>
  <c r="W35" i="1"/>
  <c r="X35" i="1"/>
  <c r="Z35" i="1"/>
  <c r="AA35" i="1"/>
  <c r="AB35" i="1"/>
  <c r="AD35" i="1"/>
  <c r="AE35" i="1"/>
  <c r="E35" i="1"/>
  <c r="I35" i="1"/>
  <c r="M35" i="1"/>
  <c r="Q35" i="1"/>
  <c r="U35" i="1"/>
  <c r="Y35" i="1"/>
  <c r="AC35" i="1"/>
  <c r="AF35" i="1"/>
  <c r="AG35" i="1"/>
  <c r="C32" i="1"/>
  <c r="C35" i="1" s="1"/>
  <c r="D27" i="1"/>
  <c r="E27" i="1"/>
  <c r="F27" i="1"/>
  <c r="G27" i="1"/>
  <c r="H27" i="1"/>
  <c r="I27" i="1"/>
  <c r="J27" i="1"/>
  <c r="K27" i="1"/>
  <c r="L27" i="1"/>
  <c r="M27" i="1"/>
  <c r="N27" i="1"/>
  <c r="O27" i="1"/>
  <c r="P27" i="1"/>
  <c r="Q27" i="1"/>
  <c r="R27" i="1"/>
  <c r="S27" i="1"/>
  <c r="T27" i="1"/>
  <c r="U27" i="1"/>
  <c r="V27" i="1"/>
  <c r="W27" i="1"/>
  <c r="X27" i="1"/>
  <c r="Y27" i="1"/>
  <c r="Z27" i="1"/>
  <c r="AA27" i="1"/>
  <c r="AB27" i="1"/>
  <c r="AC27" i="1"/>
  <c r="AD27" i="1"/>
  <c r="AE27" i="1"/>
  <c r="AF27" i="1"/>
  <c r="AG27" i="1"/>
  <c r="C27" i="1"/>
  <c r="AE10" i="1"/>
  <c r="AF10" i="1"/>
  <c r="AG10" i="1"/>
  <c r="D20" i="1" l="1"/>
  <c r="E20" i="1"/>
  <c r="F20" i="1"/>
  <c r="G20" i="1"/>
  <c r="G29" i="1" s="1"/>
  <c r="H20" i="1"/>
  <c r="I20" i="1"/>
  <c r="J20" i="1"/>
  <c r="K20" i="1"/>
  <c r="K29" i="1" s="1"/>
  <c r="L20" i="1"/>
  <c r="M20" i="1"/>
  <c r="N20" i="1"/>
  <c r="O20" i="1"/>
  <c r="O29" i="1" s="1"/>
  <c r="P20" i="1"/>
  <c r="Q20" i="1"/>
  <c r="R20" i="1"/>
  <c r="S20" i="1"/>
  <c r="S29" i="1" s="1"/>
  <c r="T20" i="1"/>
  <c r="U20" i="1"/>
  <c r="V20" i="1"/>
  <c r="W20" i="1"/>
  <c r="W29" i="1" s="1"/>
  <c r="X20" i="1"/>
  <c r="Y20" i="1"/>
  <c r="Z20" i="1"/>
  <c r="AA20" i="1"/>
  <c r="AA29" i="1" s="1"/>
  <c r="AB20" i="1"/>
  <c r="AC20" i="1"/>
  <c r="AD20" i="1"/>
  <c r="AE20" i="1"/>
  <c r="AE29" i="1" s="1"/>
  <c r="AF20" i="1"/>
  <c r="AF29" i="1" s="1"/>
  <c r="AG20" i="1"/>
  <c r="AG29" i="1" s="1"/>
  <c r="C20" i="1"/>
  <c r="D10" i="1"/>
  <c r="E10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X10" i="1"/>
  <c r="Y10" i="1"/>
  <c r="Z10" i="1"/>
  <c r="AA10" i="1"/>
  <c r="AB10" i="1"/>
  <c r="AC10" i="1"/>
  <c r="AD10" i="1"/>
  <c r="C10" i="1"/>
  <c r="AD29" i="1" l="1"/>
  <c r="Z29" i="1"/>
  <c r="V29" i="1"/>
  <c r="R29" i="1"/>
  <c r="N29" i="1"/>
  <c r="J29" i="1"/>
  <c r="F29" i="1"/>
  <c r="AC29" i="1"/>
  <c r="Y29" i="1"/>
  <c r="U29" i="1"/>
  <c r="Q29" i="1"/>
  <c r="M29" i="1"/>
  <c r="I29" i="1"/>
  <c r="E29" i="1"/>
  <c r="AB29" i="1"/>
  <c r="X29" i="1"/>
  <c r="T29" i="1"/>
  <c r="P29" i="1"/>
  <c r="L29" i="1"/>
  <c r="H29" i="1"/>
  <c r="D29" i="1"/>
  <c r="C23" i="1"/>
  <c r="C29" i="1" s="1"/>
</calcChain>
</file>

<file path=xl/sharedStrings.xml><?xml version="1.0" encoding="utf-8"?>
<sst xmlns="http://schemas.openxmlformats.org/spreadsheetml/2006/main" count="68" uniqueCount="60">
  <si>
    <t>Line</t>
  </si>
  <si>
    <t/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</si>
  <si>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</si>
  <si>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</si>
  <si>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</si>
  <si>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</si>
  <si>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</si>
  <si>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</si>
  <si>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</si>
  <si>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</si>
  <si>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</si>
  <si>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</si>
  <si>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</si>
  <si>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</si>
  <si>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</si>
  <si>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</si>
  <si>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</si>
  <si>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</si>
  <si>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</si>
  <si>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</si>
  <si>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</si>
  <si>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</si>
  <si>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</si>
  <si>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 xml:space="preserve">    9</t>
  </si>
  <si>
    <t xml:space="preserve">  Agriculture, forestry, fishing, and hunting</t>
  </si>
  <si>
    <t xml:space="preserve">    21</t>
  </si>
  <si>
    <t xml:space="preserve">  Mining</t>
  </si>
  <si>
    <t xml:space="preserve">    37</t>
  </si>
  <si>
    <t xml:space="preserve">  Utilities</t>
  </si>
  <si>
    <t xml:space="preserve">    41</t>
  </si>
  <si>
    <t xml:space="preserve">  Construction</t>
  </si>
  <si>
    <t>GVA</t>
  </si>
  <si>
    <t xml:space="preserve">    45</t>
  </si>
  <si>
    <t xml:space="preserve">  Manufacturing</t>
  </si>
  <si>
    <t xml:space="preserve">    193</t>
  </si>
  <si>
    <t xml:space="preserve">  Information</t>
  </si>
  <si>
    <t xml:space="preserve">    325</t>
  </si>
  <si>
    <t xml:space="preserve">  Arts, entertainment, recreation, accommodation, and food services</t>
  </si>
  <si>
    <t>TOTAL GVA</t>
  </si>
  <si>
    <t>GROSS OUTPUT</t>
  </si>
  <si>
    <t>TOTAL GO.</t>
  </si>
  <si>
    <t>RATE OF TURNOVER</t>
  </si>
  <si>
    <t>MULTIPLIER</t>
  </si>
  <si>
    <t>17</t>
  </si>
  <si>
    <t xml:space="preserve">        Gross value added of nonfinancial corporate business1</t>
  </si>
  <si>
    <t>Net Surplus</t>
  </si>
  <si>
    <t>circulating capital</t>
  </si>
  <si>
    <t>increase or decrease in circulating capital</t>
  </si>
  <si>
    <t>total investment lines 30 + 31</t>
  </si>
  <si>
    <t>gross surplus Table 1.13</t>
  </si>
  <si>
    <t>ratio gross surplus/total investment</t>
  </si>
  <si>
    <t>ratio of change in circulating to fixed investment</t>
  </si>
  <si>
    <t>Table 4.7 Gross fixed investment</t>
  </si>
  <si>
    <t>profit after tax Table 1.13 line 38</t>
  </si>
  <si>
    <t>depreciation from Table 1.13</t>
  </si>
  <si>
    <t>enterpise cash flow</t>
  </si>
  <si>
    <t>enterprise cash flow ratio of investment</t>
  </si>
  <si>
    <t>net cash flow to investment</t>
  </si>
  <si>
    <t>unadjusted profits</t>
  </si>
  <si>
    <t>ratio to investment using line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</si>
</sst>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56"/>
        <bgColor indexed="23"/>
      </patternFill>
    </fill>
    <fill>
      <patternFill patternType="solid">
        <fgColor rgb="FFE7E5E5"/>
        <bgColor indexed="64"/>
      </patternFill>
    </fill>
  </fills>
  <borders count="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medium">
        <color rgb="FFAAAAAA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</cellStyleXfs>
  <cellXfs count="19">
    <xf numFmtId="0" fontId="0" fillId="0" borderId="0" xfId="0"/>
    <xf numFmtId="0" fontId="4" fillId="2" borderId="1" xfId="2" applyFont="1" applyFill="1" applyBorder="1" applyAlignment="1">
      <alignment horizontal="center"/>
    </xf>
    <xf numFmtId="0" fontId="3" fillId="0" borderId="0" xfId="2"/>
    <xf numFmtId="0" fontId="5" fillId="0" borderId="0" xfId="2" applyFont="1"/>
    <xf numFmtId="0" fontId="5" fillId="0" borderId="0" xfId="2" applyFont="1" applyFill="1"/>
    <xf numFmtId="1" fontId="0" fillId="0" borderId="0" xfId="0" applyNumberFormat="1"/>
    <xf numFmtId="0" fontId="3" fillId="0" borderId="0" xfId="3"/>
    <xf numFmtId="0" fontId="5" fillId="0" borderId="0" xfId="3" applyFont="1"/>
    <xf numFmtId="1" fontId="3" fillId="0" borderId="0" xfId="3" applyNumberFormat="1"/>
    <xf numFmtId="0" fontId="2" fillId="0" borderId="0" xfId="0" applyFont="1"/>
    <xf numFmtId="1" fontId="2" fillId="0" borderId="0" xfId="0" applyNumberFormat="1" applyFont="1"/>
    <xf numFmtId="0" fontId="5" fillId="0" borderId="0" xfId="3" applyFont="1" applyFill="1"/>
    <xf numFmtId="2" fontId="0" fillId="0" borderId="0" xfId="0" applyNumberFormat="1"/>
    <xf numFmtId="164" fontId="0" fillId="0" borderId="0" xfId="0" applyNumberFormat="1"/>
    <xf numFmtId="0" fontId="5" fillId="0" borderId="0" xfId="0" applyFont="1"/>
    <xf numFmtId="0" fontId="6" fillId="3" borderId="2" xfId="0" applyFont="1" applyFill="1" applyBorder="1" applyAlignment="1">
      <alignment horizontal="right" vertical="center"/>
    </xf>
    <xf numFmtId="4" fontId="6" fillId="3" borderId="2" xfId="0" applyNumberFormat="1" applyFont="1" applyFill="1" applyBorder="1" applyAlignment="1">
      <alignment horizontal="right" vertical="center"/>
    </xf>
    <xf numFmtId="165" fontId="0" fillId="0" borderId="0" xfId="1" applyNumberFormat="1" applyFont="1"/>
    <xf numFmtId="165" fontId="2" fillId="0" borderId="0" xfId="1" applyNumberFormat="1" applyFont="1"/>
  </cellXfs>
  <cellStyles count="4">
    <cellStyle name="Normal" xfId="0" builtinId="0"/>
    <cellStyle name="Normal 2" xfId="2" xr:uid="{022E6923-16B1-4114-98A1-EC0CE46682CA}"/>
    <cellStyle name="Normal 4" xfId="3" xr:uid="{4C04D2E6-9295-4327-8030-0826A344FCC6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RATIO OF GROSS SURPLUS to GROSS INVESTMENT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Sheet1!$C$1:$AG$1</c:f>
              <c:strCache>
                <c:ptCount val="31"/>
                <c:pt idx="0">
                  <c:v>1987</c:v>
                </c:pt>
                <c:pt idx="1">
                  <c:v>1988</c:v>
                </c:pt>
                <c:pt idx="2">
                  <c:v>1989</c:v>
                </c:pt>
                <c:pt idx="3">
                  <c:v>1990</c:v>
                </c:pt>
                <c:pt idx="4">
                  <c:v>1991</c:v>
                </c:pt>
                <c:pt idx="5">
                  <c:v>1992</c:v>
                </c:pt>
                <c:pt idx="6">
                  <c:v>1993</c:v>
                </c:pt>
                <c:pt idx="7">
                  <c:v>1994</c:v>
                </c:pt>
                <c:pt idx="8">
                  <c:v>1995</c:v>
                </c:pt>
                <c:pt idx="9">
                  <c:v>1996</c:v>
                </c:pt>
                <c:pt idx="10">
                  <c:v>1997</c:v>
                </c:pt>
                <c:pt idx="11">
                  <c:v>1998</c:v>
                </c:pt>
                <c:pt idx="12">
                  <c:v>1999</c:v>
                </c:pt>
                <c:pt idx="13">
                  <c:v>2000</c:v>
                </c:pt>
                <c:pt idx="14">
                  <c:v>2001</c:v>
                </c:pt>
                <c:pt idx="15">
                  <c:v>2002</c:v>
                </c:pt>
                <c:pt idx="16">
                  <c:v>2003</c:v>
                </c:pt>
                <c:pt idx="17">
                  <c:v>2004</c:v>
                </c:pt>
                <c:pt idx="18">
                  <c:v>2005</c:v>
                </c:pt>
                <c:pt idx="19">
                  <c:v>2006</c:v>
                </c:pt>
                <c:pt idx="20">
                  <c:v>2007</c:v>
                </c:pt>
                <c:pt idx="21">
                  <c:v>2008</c:v>
                </c:pt>
                <c:pt idx="22">
                  <c:v>2009</c:v>
                </c:pt>
                <c:pt idx="23">
                  <c:v>2010</c:v>
                </c:pt>
                <c:pt idx="24">
                  <c:v>2011</c:v>
                </c:pt>
                <c:pt idx="25">
                  <c:v>2012</c:v>
                </c:pt>
                <c:pt idx="26">
                  <c:v>2013</c:v>
                </c:pt>
                <c:pt idx="27">
                  <c:v>2014</c:v>
                </c:pt>
                <c:pt idx="28">
                  <c:v>2015</c:v>
                </c:pt>
                <c:pt idx="29">
                  <c:v>2016</c:v>
                </c:pt>
                <c:pt idx="30">
                  <c:v>2017</c:v>
                </c:pt>
              </c:strCache>
            </c:strRef>
          </c:cat>
          <c:val>
            <c:numRef>
              <c:f>Sheet1!$C$35:$AG$35</c:f>
              <c:numCache>
                <c:formatCode>0.0%</c:formatCode>
                <c:ptCount val="31"/>
                <c:pt idx="0">
                  <c:v>1.824112933994658</c:v>
                </c:pt>
                <c:pt idx="1">
                  <c:v>1.8503353335686548</c:v>
                </c:pt>
                <c:pt idx="2">
                  <c:v>1.898198355781004</c:v>
                </c:pt>
                <c:pt idx="3">
                  <c:v>1.8623548922056385</c:v>
                </c:pt>
                <c:pt idx="4">
                  <c:v>2.0816582914572863</c:v>
                </c:pt>
                <c:pt idx="5">
                  <c:v>1.9266590945967872</c:v>
                </c:pt>
                <c:pt idx="6">
                  <c:v>1.9218132035290538</c:v>
                </c:pt>
                <c:pt idx="7">
                  <c:v>1.8402804830541495</c:v>
                </c:pt>
                <c:pt idx="8">
                  <c:v>1.8243080625752106</c:v>
                </c:pt>
                <c:pt idx="9">
                  <c:v>1.7612812466183316</c:v>
                </c:pt>
                <c:pt idx="10">
                  <c:v>1.6881710029983557</c:v>
                </c:pt>
                <c:pt idx="11">
                  <c:v>1.6544254369654148</c:v>
                </c:pt>
                <c:pt idx="12">
                  <c:v>1.6032758620689658</c:v>
                </c:pt>
                <c:pt idx="13">
                  <c:v>1.4881895881895884</c:v>
                </c:pt>
                <c:pt idx="14">
                  <c:v>1.8226415094339621</c:v>
                </c:pt>
                <c:pt idx="15">
                  <c:v>2.0681912251655628</c:v>
                </c:pt>
                <c:pt idx="16">
                  <c:v>2.0595744680851058</c:v>
                </c:pt>
                <c:pt idx="17">
                  <c:v>1.9571523288579478</c:v>
                </c:pt>
                <c:pt idx="18">
                  <c:v>1.9834903882397288</c:v>
                </c:pt>
                <c:pt idx="19">
                  <c:v>1.9259681093394074</c:v>
                </c:pt>
                <c:pt idx="20">
                  <c:v>1.9475760615178865</c:v>
                </c:pt>
                <c:pt idx="21">
                  <c:v>2.0189291882556128</c:v>
                </c:pt>
                <c:pt idx="22">
                  <c:v>2.7616910958221164</c:v>
                </c:pt>
                <c:pt idx="23">
                  <c:v>2.2328180564627331</c:v>
                </c:pt>
                <c:pt idx="24">
                  <c:v>2.0500727065815263</c:v>
                </c:pt>
                <c:pt idx="25">
                  <c:v>1.9897364931096122</c:v>
                </c:pt>
                <c:pt idx="26">
                  <c:v>2.0377486437613022</c:v>
                </c:pt>
                <c:pt idx="27">
                  <c:v>1.900758725341426</c:v>
                </c:pt>
                <c:pt idx="28">
                  <c:v>1.9568004884750414</c:v>
                </c:pt>
                <c:pt idx="29">
                  <c:v>2.1416554508748318</c:v>
                </c:pt>
                <c:pt idx="30">
                  <c:v>1.9435503715734039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A57-454A-B26B-79D35152DD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7883904"/>
        <c:axId val="527884232"/>
      </c:lineChart>
      <c:catAx>
        <c:axId val="5278839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7884232"/>
        <c:crosses val="autoZero"/>
        <c:auto val="1"/>
        <c:lblAlgn val="ctr"/>
        <c:lblOffset val="100"/>
        <c:noMultiLvlLbl val="0"/>
      </c:catAx>
      <c:valAx>
        <c:axId val="5278842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78839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GROSS SURPLUS INCREASE versus INVESTMENT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total investment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Sheet1!$C$1:$AG$1</c:f>
              <c:strCache>
                <c:ptCount val="31"/>
                <c:pt idx="0">
                  <c:v>1987</c:v>
                </c:pt>
                <c:pt idx="1">
                  <c:v>1988</c:v>
                </c:pt>
                <c:pt idx="2">
                  <c:v>1989</c:v>
                </c:pt>
                <c:pt idx="3">
                  <c:v>1990</c:v>
                </c:pt>
                <c:pt idx="4">
                  <c:v>1991</c:v>
                </c:pt>
                <c:pt idx="5">
                  <c:v>1992</c:v>
                </c:pt>
                <c:pt idx="6">
                  <c:v>1993</c:v>
                </c:pt>
                <c:pt idx="7">
                  <c:v>1994</c:v>
                </c:pt>
                <c:pt idx="8">
                  <c:v>1995</c:v>
                </c:pt>
                <c:pt idx="9">
                  <c:v>1996</c:v>
                </c:pt>
                <c:pt idx="10">
                  <c:v>1997</c:v>
                </c:pt>
                <c:pt idx="11">
                  <c:v>1998</c:v>
                </c:pt>
                <c:pt idx="12">
                  <c:v>1999</c:v>
                </c:pt>
                <c:pt idx="13">
                  <c:v>2000</c:v>
                </c:pt>
                <c:pt idx="14">
                  <c:v>2001</c:v>
                </c:pt>
                <c:pt idx="15">
                  <c:v>2002</c:v>
                </c:pt>
                <c:pt idx="16">
                  <c:v>2003</c:v>
                </c:pt>
                <c:pt idx="17">
                  <c:v>2004</c:v>
                </c:pt>
                <c:pt idx="18">
                  <c:v>2005</c:v>
                </c:pt>
                <c:pt idx="19">
                  <c:v>2006</c:v>
                </c:pt>
                <c:pt idx="20">
                  <c:v>2007</c:v>
                </c:pt>
                <c:pt idx="21">
                  <c:v>2008</c:v>
                </c:pt>
                <c:pt idx="22">
                  <c:v>2009</c:v>
                </c:pt>
                <c:pt idx="23">
                  <c:v>2010</c:v>
                </c:pt>
                <c:pt idx="24">
                  <c:v>2011</c:v>
                </c:pt>
                <c:pt idx="25">
                  <c:v>2012</c:v>
                </c:pt>
                <c:pt idx="26">
                  <c:v>2013</c:v>
                </c:pt>
                <c:pt idx="27">
                  <c:v>2014</c:v>
                </c:pt>
                <c:pt idx="28">
                  <c:v>2015</c:v>
                </c:pt>
                <c:pt idx="29">
                  <c:v>2016</c:v>
                </c:pt>
                <c:pt idx="30">
                  <c:v>2017</c:v>
                </c:pt>
              </c:strCache>
            </c:strRef>
          </c:cat>
          <c:val>
            <c:numRef>
              <c:f>Sheet1!$C$32:$AG$32</c:f>
              <c:numCache>
                <c:formatCode>General</c:formatCode>
                <c:ptCount val="31"/>
                <c:pt idx="0">
                  <c:v>524.20000000000005</c:v>
                </c:pt>
                <c:pt idx="1">
                  <c:v>566.6</c:v>
                </c:pt>
                <c:pt idx="2">
                  <c:v>571.70000000000005</c:v>
                </c:pt>
                <c:pt idx="3">
                  <c:v>603</c:v>
                </c:pt>
                <c:pt idx="4">
                  <c:v>557.20000000000005</c:v>
                </c:pt>
                <c:pt idx="5">
                  <c:v>616.30000000000007</c:v>
                </c:pt>
                <c:pt idx="6">
                  <c:v>657.40000000000009</c:v>
                </c:pt>
                <c:pt idx="7">
                  <c:v>770.09999999999991</c:v>
                </c:pt>
                <c:pt idx="8">
                  <c:v>831</c:v>
                </c:pt>
                <c:pt idx="9">
                  <c:v>924.1</c:v>
                </c:pt>
                <c:pt idx="10">
                  <c:v>1033.9000000000001</c:v>
                </c:pt>
                <c:pt idx="11">
                  <c:v>1075.5999999999999</c:v>
                </c:pt>
                <c:pt idx="12">
                  <c:v>1160</c:v>
                </c:pt>
                <c:pt idx="13">
                  <c:v>1287</c:v>
                </c:pt>
                <c:pt idx="14">
                  <c:v>1033.5</c:v>
                </c:pt>
                <c:pt idx="15">
                  <c:v>966.4</c:v>
                </c:pt>
                <c:pt idx="16">
                  <c:v>1034</c:v>
                </c:pt>
                <c:pt idx="17">
                  <c:v>1206.6000000000001</c:v>
                </c:pt>
                <c:pt idx="18">
                  <c:v>1326.5</c:v>
                </c:pt>
                <c:pt idx="19">
                  <c:v>1492.6000000000001</c:v>
                </c:pt>
                <c:pt idx="20">
                  <c:v>1495.5</c:v>
                </c:pt>
                <c:pt idx="21">
                  <c:v>1447.5</c:v>
                </c:pt>
                <c:pt idx="22">
                  <c:v>1002.9</c:v>
                </c:pt>
                <c:pt idx="23">
                  <c:v>1377.8999999999999</c:v>
                </c:pt>
                <c:pt idx="24">
                  <c:v>1581.7</c:v>
                </c:pt>
                <c:pt idx="25">
                  <c:v>1734.3</c:v>
                </c:pt>
                <c:pt idx="26">
                  <c:v>1769.6</c:v>
                </c:pt>
                <c:pt idx="27">
                  <c:v>1977</c:v>
                </c:pt>
                <c:pt idx="28">
                  <c:v>1965.3</c:v>
                </c:pt>
                <c:pt idx="29">
                  <c:v>1783.2</c:v>
                </c:pt>
                <c:pt idx="30">
                  <c:v>2031.9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CB5-43BE-A5A7-2EB2D7CF9813}"/>
            </c:ext>
          </c:extLst>
        </c:ser>
        <c:ser>
          <c:idx val="1"/>
          <c:order val="1"/>
          <c:tx>
            <c:v>gross surplus EBITDA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Sheet1!$C$1:$AG$1</c:f>
              <c:strCache>
                <c:ptCount val="31"/>
                <c:pt idx="0">
                  <c:v>1987</c:v>
                </c:pt>
                <c:pt idx="1">
                  <c:v>1988</c:v>
                </c:pt>
                <c:pt idx="2">
                  <c:v>1989</c:v>
                </c:pt>
                <c:pt idx="3">
                  <c:v>1990</c:v>
                </c:pt>
                <c:pt idx="4">
                  <c:v>1991</c:v>
                </c:pt>
                <c:pt idx="5">
                  <c:v>1992</c:v>
                </c:pt>
                <c:pt idx="6">
                  <c:v>1993</c:v>
                </c:pt>
                <c:pt idx="7">
                  <c:v>1994</c:v>
                </c:pt>
                <c:pt idx="8">
                  <c:v>1995</c:v>
                </c:pt>
                <c:pt idx="9">
                  <c:v>1996</c:v>
                </c:pt>
                <c:pt idx="10">
                  <c:v>1997</c:v>
                </c:pt>
                <c:pt idx="11">
                  <c:v>1998</c:v>
                </c:pt>
                <c:pt idx="12">
                  <c:v>1999</c:v>
                </c:pt>
                <c:pt idx="13">
                  <c:v>2000</c:v>
                </c:pt>
                <c:pt idx="14">
                  <c:v>2001</c:v>
                </c:pt>
                <c:pt idx="15">
                  <c:v>2002</c:v>
                </c:pt>
                <c:pt idx="16">
                  <c:v>2003</c:v>
                </c:pt>
                <c:pt idx="17">
                  <c:v>2004</c:v>
                </c:pt>
                <c:pt idx="18">
                  <c:v>2005</c:v>
                </c:pt>
                <c:pt idx="19">
                  <c:v>2006</c:v>
                </c:pt>
                <c:pt idx="20">
                  <c:v>2007</c:v>
                </c:pt>
                <c:pt idx="21">
                  <c:v>2008</c:v>
                </c:pt>
                <c:pt idx="22">
                  <c:v>2009</c:v>
                </c:pt>
                <c:pt idx="23">
                  <c:v>2010</c:v>
                </c:pt>
                <c:pt idx="24">
                  <c:v>2011</c:v>
                </c:pt>
                <c:pt idx="25">
                  <c:v>2012</c:v>
                </c:pt>
                <c:pt idx="26">
                  <c:v>2013</c:v>
                </c:pt>
                <c:pt idx="27">
                  <c:v>2014</c:v>
                </c:pt>
                <c:pt idx="28">
                  <c:v>2015</c:v>
                </c:pt>
                <c:pt idx="29">
                  <c:v>2016</c:v>
                </c:pt>
                <c:pt idx="30">
                  <c:v>2017</c:v>
                </c:pt>
              </c:strCache>
            </c:strRef>
          </c:cat>
          <c:val>
            <c:numRef>
              <c:f>Sheet1!$C$33:$AG$33</c:f>
              <c:numCache>
                <c:formatCode>General</c:formatCode>
                <c:ptCount val="31"/>
                <c:pt idx="0">
                  <c:v>956.19999999999982</c:v>
                </c:pt>
                <c:pt idx="1">
                  <c:v>1048.3999999999999</c:v>
                </c:pt>
                <c:pt idx="2">
                  <c:v>1085.2</c:v>
                </c:pt>
                <c:pt idx="3">
                  <c:v>1123</c:v>
                </c:pt>
                <c:pt idx="4">
                  <c:v>1159.9000000000001</c:v>
                </c:pt>
                <c:pt idx="5">
                  <c:v>1187.4000000000001</c:v>
                </c:pt>
                <c:pt idx="6">
                  <c:v>1263.4000000000001</c:v>
                </c:pt>
                <c:pt idx="7">
                  <c:v>1417.2000000000003</c:v>
                </c:pt>
                <c:pt idx="8">
                  <c:v>1516</c:v>
                </c:pt>
                <c:pt idx="9">
                  <c:v>1627.6000000000004</c:v>
                </c:pt>
                <c:pt idx="10">
                  <c:v>1745.4</c:v>
                </c:pt>
                <c:pt idx="11">
                  <c:v>1779.5</c:v>
                </c:pt>
                <c:pt idx="12">
                  <c:v>1859.8000000000002</c:v>
                </c:pt>
                <c:pt idx="13">
                  <c:v>1915.3000000000002</c:v>
                </c:pt>
                <c:pt idx="14">
                  <c:v>1883.6999999999998</c:v>
                </c:pt>
                <c:pt idx="15">
                  <c:v>1998.6999999999998</c:v>
                </c:pt>
                <c:pt idx="16">
                  <c:v>2129.5999999999995</c:v>
                </c:pt>
                <c:pt idx="17">
                  <c:v>2361.5</c:v>
                </c:pt>
                <c:pt idx="18">
                  <c:v>2631.1000000000004</c:v>
                </c:pt>
                <c:pt idx="19">
                  <c:v>2874.7</c:v>
                </c:pt>
                <c:pt idx="20">
                  <c:v>2912.5999999999995</c:v>
                </c:pt>
                <c:pt idx="21">
                  <c:v>2922.3999999999996</c:v>
                </c:pt>
                <c:pt idx="22">
                  <c:v>2769.7000000000003</c:v>
                </c:pt>
                <c:pt idx="23">
                  <c:v>3076.5999999999995</c:v>
                </c:pt>
                <c:pt idx="24">
                  <c:v>3242.6000000000004</c:v>
                </c:pt>
                <c:pt idx="25">
                  <c:v>3450.8</c:v>
                </c:pt>
                <c:pt idx="26">
                  <c:v>3606</c:v>
                </c:pt>
                <c:pt idx="27">
                  <c:v>3757.7999999999993</c:v>
                </c:pt>
                <c:pt idx="28">
                  <c:v>3845.6999999999989</c:v>
                </c:pt>
                <c:pt idx="29">
                  <c:v>3819</c:v>
                </c:pt>
                <c:pt idx="30">
                  <c:v>3949.0999999999995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CB5-43BE-A5A7-2EB2D7CF98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3001400"/>
        <c:axId val="523002384"/>
      </c:lineChart>
      <c:catAx>
        <c:axId val="5230014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3002384"/>
        <c:crosses val="autoZero"/>
        <c:auto val="1"/>
        <c:lblAlgn val="ctr"/>
        <c:lblOffset val="100"/>
        <c:noMultiLvlLbl val="0"/>
      </c:catAx>
      <c:valAx>
        <c:axId val="523002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30014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RATIO OF CHANGE IN CIRCULATING CAPITAL TO FIXED INVESTMENT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Sheet1!$C$1:$AG$1</c:f>
              <c:strCache>
                <c:ptCount val="31"/>
                <c:pt idx="0">
                  <c:v>1987</c:v>
                </c:pt>
                <c:pt idx="1">
                  <c:v>1988</c:v>
                </c:pt>
                <c:pt idx="2">
                  <c:v>1989</c:v>
                </c:pt>
                <c:pt idx="3">
                  <c:v>1990</c:v>
                </c:pt>
                <c:pt idx="4">
                  <c:v>1991</c:v>
                </c:pt>
                <c:pt idx="5">
                  <c:v>1992</c:v>
                </c:pt>
                <c:pt idx="6">
                  <c:v>1993</c:v>
                </c:pt>
                <c:pt idx="7">
                  <c:v>1994</c:v>
                </c:pt>
                <c:pt idx="8">
                  <c:v>1995</c:v>
                </c:pt>
                <c:pt idx="9">
                  <c:v>1996</c:v>
                </c:pt>
                <c:pt idx="10">
                  <c:v>1997</c:v>
                </c:pt>
                <c:pt idx="11">
                  <c:v>1998</c:v>
                </c:pt>
                <c:pt idx="12">
                  <c:v>1999</c:v>
                </c:pt>
                <c:pt idx="13">
                  <c:v>2000</c:v>
                </c:pt>
                <c:pt idx="14">
                  <c:v>2001</c:v>
                </c:pt>
                <c:pt idx="15">
                  <c:v>2002</c:v>
                </c:pt>
                <c:pt idx="16">
                  <c:v>2003</c:v>
                </c:pt>
                <c:pt idx="17">
                  <c:v>2004</c:v>
                </c:pt>
                <c:pt idx="18">
                  <c:v>2005</c:v>
                </c:pt>
                <c:pt idx="19">
                  <c:v>2006</c:v>
                </c:pt>
                <c:pt idx="20">
                  <c:v>2007</c:v>
                </c:pt>
                <c:pt idx="21">
                  <c:v>2008</c:v>
                </c:pt>
                <c:pt idx="22">
                  <c:v>2009</c:v>
                </c:pt>
                <c:pt idx="23">
                  <c:v>2010</c:v>
                </c:pt>
                <c:pt idx="24">
                  <c:v>2011</c:v>
                </c:pt>
                <c:pt idx="25">
                  <c:v>2012</c:v>
                </c:pt>
                <c:pt idx="26">
                  <c:v>2013</c:v>
                </c:pt>
                <c:pt idx="27">
                  <c:v>2014</c:v>
                </c:pt>
                <c:pt idx="28">
                  <c:v>2015</c:v>
                </c:pt>
                <c:pt idx="29">
                  <c:v>2016</c:v>
                </c:pt>
                <c:pt idx="30">
                  <c:v>2017</c:v>
                </c:pt>
              </c:strCache>
            </c:strRef>
          </c:cat>
          <c:val>
            <c:numRef>
              <c:f>Sheet1!$C$36:$AG$36</c:f>
              <c:numCache>
                <c:formatCode>0.0%</c:formatCode>
                <c:ptCount val="31"/>
                <c:pt idx="0">
                  <c:v>0.2655721873491067</c:v>
                </c:pt>
                <c:pt idx="1">
                  <c:v>0.28568186975266624</c:v>
                </c:pt>
                <c:pt idx="2">
                  <c:v>0.19702680067001674</c:v>
                </c:pt>
                <c:pt idx="3">
                  <c:v>0.16815187911662144</c:v>
                </c:pt>
                <c:pt idx="4">
                  <c:v>9.0410958904109592E-2</c:v>
                </c:pt>
                <c:pt idx="5">
                  <c:v>0.1670138231395569</c:v>
                </c:pt>
                <c:pt idx="6">
                  <c:v>0.1448972483455242</c:v>
                </c:pt>
                <c:pt idx="7">
                  <c:v>0.23038824093305638</c:v>
                </c:pt>
                <c:pt idx="8">
                  <c:v>0.16910523353967363</c:v>
                </c:pt>
                <c:pt idx="9">
                  <c:v>0.19238709677419355</c:v>
                </c:pt>
                <c:pt idx="10">
                  <c:v>0.21907793892229691</c:v>
                </c:pt>
                <c:pt idx="11">
                  <c:v>0.19166851318413472</c:v>
                </c:pt>
                <c:pt idx="12">
                  <c:v>0.18682218129731942</c:v>
                </c:pt>
                <c:pt idx="13">
                  <c:v>0.19587437279316111</c:v>
                </c:pt>
                <c:pt idx="14">
                  <c:v>-3.3751205400192863E-3</c:v>
                </c:pt>
                <c:pt idx="15">
                  <c:v>4.4192328471096706E-2</c:v>
                </c:pt>
                <c:pt idx="16">
                  <c:v>9.6965839168258017E-2</c:v>
                </c:pt>
                <c:pt idx="17">
                  <c:v>0.20817062180835086</c:v>
                </c:pt>
                <c:pt idx="18">
                  <c:v>0.17911111111111111</c:v>
                </c:pt>
                <c:pt idx="19">
                  <c:v>0.18818659449132302</c:v>
                </c:pt>
                <c:pt idx="20">
                  <c:v>0.10622087432502403</c:v>
                </c:pt>
                <c:pt idx="21">
                  <c:v>3.6000572573718866E-2</c:v>
                </c:pt>
                <c:pt idx="22">
                  <c:v>-0.14282051282051281</c:v>
                </c:pt>
                <c:pt idx="23">
                  <c:v>0.11228608330642557</c:v>
                </c:pt>
                <c:pt idx="24">
                  <c:v>0.14632555442817802</c:v>
                </c:pt>
                <c:pt idx="25">
                  <c:v>0.1409117821195974</c:v>
                </c:pt>
                <c:pt idx="26">
                  <c:v>0.11992911841022721</c:v>
                </c:pt>
                <c:pt idx="27">
                  <c:v>0.15002035949043102</c:v>
                </c:pt>
                <c:pt idx="28">
                  <c:v>0.13502743286168062</c:v>
                </c:pt>
                <c:pt idx="29">
                  <c:v>5.5210367477365518E-2</c:v>
                </c:pt>
                <c:pt idx="30">
                  <c:v>0.12664263931244801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47B-4F82-B1EC-9254D43920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30053480"/>
        <c:axId val="530054464"/>
      </c:lineChart>
      <c:catAx>
        <c:axId val="5300534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54464"/>
        <c:crosses val="autoZero"/>
        <c:auto val="1"/>
        <c:lblAlgn val="ctr"/>
        <c:lblOffset val="100"/>
        <c:noMultiLvlLbl val="0"/>
      </c:catAx>
      <c:valAx>
        <c:axId val="530054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53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ENTERPRISE CASH FLOW vs TOTAL INVESTMENT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809166161922068"/>
          <c:y val="0.12696400959776288"/>
          <c:w val="0.85696103371693921"/>
          <c:h val="0.76867814442445748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Sheet1!$C$1:$AG$1</c:f>
              <c:strCache>
                <c:ptCount val="31"/>
                <c:pt idx="0">
                  <c:v>1987</c:v>
                </c:pt>
                <c:pt idx="1">
                  <c:v>1988</c:v>
                </c:pt>
                <c:pt idx="2">
                  <c:v>1989</c:v>
                </c:pt>
                <c:pt idx="3">
                  <c:v>1990</c:v>
                </c:pt>
                <c:pt idx="4">
                  <c:v>1991</c:v>
                </c:pt>
                <c:pt idx="5">
                  <c:v>1992</c:v>
                </c:pt>
                <c:pt idx="6">
                  <c:v>1993</c:v>
                </c:pt>
                <c:pt idx="7">
                  <c:v>1994</c:v>
                </c:pt>
                <c:pt idx="8">
                  <c:v>1995</c:v>
                </c:pt>
                <c:pt idx="9">
                  <c:v>1996</c:v>
                </c:pt>
                <c:pt idx="10">
                  <c:v>1997</c:v>
                </c:pt>
                <c:pt idx="11">
                  <c:v>1998</c:v>
                </c:pt>
                <c:pt idx="12">
                  <c:v>1999</c:v>
                </c:pt>
                <c:pt idx="13">
                  <c:v>2000</c:v>
                </c:pt>
                <c:pt idx="14">
                  <c:v>2001</c:v>
                </c:pt>
                <c:pt idx="15">
                  <c:v>2002</c:v>
                </c:pt>
                <c:pt idx="16">
                  <c:v>2003</c:v>
                </c:pt>
                <c:pt idx="17">
                  <c:v>2004</c:v>
                </c:pt>
                <c:pt idx="18">
                  <c:v>2005</c:v>
                </c:pt>
                <c:pt idx="19">
                  <c:v>2006</c:v>
                </c:pt>
                <c:pt idx="20">
                  <c:v>2007</c:v>
                </c:pt>
                <c:pt idx="21">
                  <c:v>2008</c:v>
                </c:pt>
                <c:pt idx="22">
                  <c:v>2009</c:v>
                </c:pt>
                <c:pt idx="23">
                  <c:v>2010</c:v>
                </c:pt>
                <c:pt idx="24">
                  <c:v>2011</c:v>
                </c:pt>
                <c:pt idx="25">
                  <c:v>2012</c:v>
                </c:pt>
                <c:pt idx="26">
                  <c:v>2013</c:v>
                </c:pt>
                <c:pt idx="27">
                  <c:v>2014</c:v>
                </c:pt>
                <c:pt idx="28">
                  <c:v>2015</c:v>
                </c:pt>
                <c:pt idx="29">
                  <c:v>2016</c:v>
                </c:pt>
                <c:pt idx="30">
                  <c:v>2017</c:v>
                </c:pt>
              </c:strCache>
            </c:strRef>
          </c:cat>
          <c:val>
            <c:numRef>
              <c:f>Sheet1!$C$41:$AG$41</c:f>
              <c:numCache>
                <c:formatCode>0.0%</c:formatCode>
                <c:ptCount val="31"/>
                <c:pt idx="0">
                  <c:v>0.88305990080122077</c:v>
                </c:pt>
                <c:pt idx="1">
                  <c:v>0.9154606424285211</c:v>
                </c:pt>
                <c:pt idx="2">
                  <c:v>0.91481546265523872</c:v>
                </c:pt>
                <c:pt idx="3">
                  <c:v>0.89966832504145933</c:v>
                </c:pt>
                <c:pt idx="4">
                  <c:v>1.0183058147882269</c:v>
                </c:pt>
                <c:pt idx="5">
                  <c:v>0.97176699659256838</c:v>
                </c:pt>
                <c:pt idx="6">
                  <c:v>0.9992394280498933</c:v>
                </c:pt>
                <c:pt idx="7">
                  <c:v>0.97104272172445139</c:v>
                </c:pt>
                <c:pt idx="8">
                  <c:v>1.0018050541516246</c:v>
                </c:pt>
                <c:pt idx="9">
                  <c:v>0.96331565847851963</c:v>
                </c:pt>
                <c:pt idx="10">
                  <c:v>0.92881323145371886</c:v>
                </c:pt>
                <c:pt idx="11">
                  <c:v>0.89419858683525477</c:v>
                </c:pt>
                <c:pt idx="12">
                  <c:v>0.86396551724137938</c:v>
                </c:pt>
                <c:pt idx="13">
                  <c:v>0.79533799533799532</c:v>
                </c:pt>
                <c:pt idx="14">
                  <c:v>0.96816642477019843</c:v>
                </c:pt>
                <c:pt idx="15">
                  <c:v>1.1157905629139073</c:v>
                </c:pt>
                <c:pt idx="16">
                  <c:v>1.1587040618955511</c:v>
                </c:pt>
                <c:pt idx="17">
                  <c:v>1.1495110227084369</c:v>
                </c:pt>
                <c:pt idx="18">
                  <c:v>1.2652845834903883</c:v>
                </c:pt>
                <c:pt idx="19">
                  <c:v>1.2572021975077046</c:v>
                </c:pt>
                <c:pt idx="20">
                  <c:v>1.2573052490805749</c:v>
                </c:pt>
                <c:pt idx="21">
                  <c:v>1.2376511226252158</c:v>
                </c:pt>
                <c:pt idx="22">
                  <c:v>1.6994715325555889</c:v>
                </c:pt>
                <c:pt idx="23">
                  <c:v>1.4211481239567458</c:v>
                </c:pt>
                <c:pt idx="24">
                  <c:v>1.2564329518872099</c:v>
                </c:pt>
                <c:pt idx="25">
                  <c:v>1.2992561840512022</c:v>
                </c:pt>
                <c:pt idx="26">
                  <c:v>1.3212025316455698</c:v>
                </c:pt>
                <c:pt idx="27">
                  <c:v>1.2309054122407688</c:v>
                </c:pt>
                <c:pt idx="28">
                  <c:v>1.2294306212791939</c:v>
                </c:pt>
                <c:pt idx="29">
                  <c:v>1.3546433378196501</c:v>
                </c:pt>
                <c:pt idx="30">
                  <c:v>1.2345095723214725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F83-4781-9C5E-6C29989576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85087568"/>
        <c:axId val="285086584"/>
      </c:lineChart>
      <c:catAx>
        <c:axId val="2850875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5086584"/>
        <c:crosses val="autoZero"/>
        <c:auto val="1"/>
        <c:lblAlgn val="ctr"/>
        <c:lblOffset val="100"/>
        <c:noMultiLvlLbl val="0"/>
      </c:catAx>
      <c:valAx>
        <c:axId val="285086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50875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/>
              <a:t>ENTERPRISE CASH FLOW vs TOTAL INVESTMENT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total investment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Sheet1!$C$1:$AG$1</c:f>
              <c:strCache>
                <c:ptCount val="31"/>
                <c:pt idx="0">
                  <c:v>1987</c:v>
                </c:pt>
                <c:pt idx="1">
                  <c:v>1988</c:v>
                </c:pt>
                <c:pt idx="2">
                  <c:v>1989</c:v>
                </c:pt>
                <c:pt idx="3">
                  <c:v>1990</c:v>
                </c:pt>
                <c:pt idx="4">
                  <c:v>1991</c:v>
                </c:pt>
                <c:pt idx="5">
                  <c:v>1992</c:v>
                </c:pt>
                <c:pt idx="6">
                  <c:v>1993</c:v>
                </c:pt>
                <c:pt idx="7">
                  <c:v>1994</c:v>
                </c:pt>
                <c:pt idx="8">
                  <c:v>1995</c:v>
                </c:pt>
                <c:pt idx="9">
                  <c:v>1996</c:v>
                </c:pt>
                <c:pt idx="10">
                  <c:v>1997</c:v>
                </c:pt>
                <c:pt idx="11">
                  <c:v>1998</c:v>
                </c:pt>
                <c:pt idx="12">
                  <c:v>1999</c:v>
                </c:pt>
                <c:pt idx="13">
                  <c:v>2000</c:v>
                </c:pt>
                <c:pt idx="14">
                  <c:v>2001</c:v>
                </c:pt>
                <c:pt idx="15">
                  <c:v>2002</c:v>
                </c:pt>
                <c:pt idx="16">
                  <c:v>2003</c:v>
                </c:pt>
                <c:pt idx="17">
                  <c:v>2004</c:v>
                </c:pt>
                <c:pt idx="18">
                  <c:v>2005</c:v>
                </c:pt>
                <c:pt idx="19">
                  <c:v>2006</c:v>
                </c:pt>
                <c:pt idx="20">
                  <c:v>2007</c:v>
                </c:pt>
                <c:pt idx="21">
                  <c:v>2008</c:v>
                </c:pt>
                <c:pt idx="22">
                  <c:v>2009</c:v>
                </c:pt>
                <c:pt idx="23">
                  <c:v>2010</c:v>
                </c:pt>
                <c:pt idx="24">
                  <c:v>2011</c:v>
                </c:pt>
                <c:pt idx="25">
                  <c:v>2012</c:v>
                </c:pt>
                <c:pt idx="26">
                  <c:v>2013</c:v>
                </c:pt>
                <c:pt idx="27">
                  <c:v>2014</c:v>
                </c:pt>
                <c:pt idx="28">
                  <c:v>2015</c:v>
                </c:pt>
                <c:pt idx="29">
                  <c:v>2016</c:v>
                </c:pt>
                <c:pt idx="30">
                  <c:v>2017</c:v>
                </c:pt>
              </c:strCache>
            </c:strRef>
          </c:cat>
          <c:val>
            <c:numRef>
              <c:f>Sheet1!$C$32:$AG$32</c:f>
              <c:numCache>
                <c:formatCode>General</c:formatCode>
                <c:ptCount val="31"/>
                <c:pt idx="0">
                  <c:v>524.20000000000005</c:v>
                </c:pt>
                <c:pt idx="1">
                  <c:v>566.6</c:v>
                </c:pt>
                <c:pt idx="2">
                  <c:v>571.70000000000005</c:v>
                </c:pt>
                <c:pt idx="3">
                  <c:v>603</c:v>
                </c:pt>
                <c:pt idx="4">
                  <c:v>557.20000000000005</c:v>
                </c:pt>
                <c:pt idx="5">
                  <c:v>616.30000000000007</c:v>
                </c:pt>
                <c:pt idx="6">
                  <c:v>657.40000000000009</c:v>
                </c:pt>
                <c:pt idx="7">
                  <c:v>770.09999999999991</c:v>
                </c:pt>
                <c:pt idx="8">
                  <c:v>831</c:v>
                </c:pt>
                <c:pt idx="9">
                  <c:v>924.1</c:v>
                </c:pt>
                <c:pt idx="10">
                  <c:v>1033.9000000000001</c:v>
                </c:pt>
                <c:pt idx="11">
                  <c:v>1075.5999999999999</c:v>
                </c:pt>
                <c:pt idx="12">
                  <c:v>1160</c:v>
                </c:pt>
                <c:pt idx="13">
                  <c:v>1287</c:v>
                </c:pt>
                <c:pt idx="14">
                  <c:v>1033.5</c:v>
                </c:pt>
                <c:pt idx="15">
                  <c:v>966.4</c:v>
                </c:pt>
                <c:pt idx="16">
                  <c:v>1034</c:v>
                </c:pt>
                <c:pt idx="17">
                  <c:v>1206.6000000000001</c:v>
                </c:pt>
                <c:pt idx="18">
                  <c:v>1326.5</c:v>
                </c:pt>
                <c:pt idx="19">
                  <c:v>1492.6000000000001</c:v>
                </c:pt>
                <c:pt idx="20">
                  <c:v>1495.5</c:v>
                </c:pt>
                <c:pt idx="21">
                  <c:v>1447.5</c:v>
                </c:pt>
                <c:pt idx="22">
                  <c:v>1002.9</c:v>
                </c:pt>
                <c:pt idx="23">
                  <c:v>1377.8999999999999</c:v>
                </c:pt>
                <c:pt idx="24">
                  <c:v>1581.7</c:v>
                </c:pt>
                <c:pt idx="25">
                  <c:v>1734.3</c:v>
                </c:pt>
                <c:pt idx="26">
                  <c:v>1769.6</c:v>
                </c:pt>
                <c:pt idx="27">
                  <c:v>1977</c:v>
                </c:pt>
                <c:pt idx="28">
                  <c:v>1965.3</c:v>
                </c:pt>
                <c:pt idx="29">
                  <c:v>1783.2</c:v>
                </c:pt>
                <c:pt idx="30">
                  <c:v>2031.9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C1F-4246-9895-E28655288955}"/>
            </c:ext>
          </c:extLst>
        </c:ser>
        <c:ser>
          <c:idx val="1"/>
          <c:order val="1"/>
          <c:tx>
            <c:v>enterprise cash flow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Sheet1!$C$1:$AG$1</c:f>
              <c:strCache>
                <c:ptCount val="31"/>
                <c:pt idx="0">
                  <c:v>1987</c:v>
                </c:pt>
                <c:pt idx="1">
                  <c:v>1988</c:v>
                </c:pt>
                <c:pt idx="2">
                  <c:v>1989</c:v>
                </c:pt>
                <c:pt idx="3">
                  <c:v>1990</c:v>
                </c:pt>
                <c:pt idx="4">
                  <c:v>1991</c:v>
                </c:pt>
                <c:pt idx="5">
                  <c:v>1992</c:v>
                </c:pt>
                <c:pt idx="6">
                  <c:v>1993</c:v>
                </c:pt>
                <c:pt idx="7">
                  <c:v>1994</c:v>
                </c:pt>
                <c:pt idx="8">
                  <c:v>1995</c:v>
                </c:pt>
                <c:pt idx="9">
                  <c:v>1996</c:v>
                </c:pt>
                <c:pt idx="10">
                  <c:v>1997</c:v>
                </c:pt>
                <c:pt idx="11">
                  <c:v>1998</c:v>
                </c:pt>
                <c:pt idx="12">
                  <c:v>1999</c:v>
                </c:pt>
                <c:pt idx="13">
                  <c:v>2000</c:v>
                </c:pt>
                <c:pt idx="14">
                  <c:v>2001</c:v>
                </c:pt>
                <c:pt idx="15">
                  <c:v>2002</c:v>
                </c:pt>
                <c:pt idx="16">
                  <c:v>2003</c:v>
                </c:pt>
                <c:pt idx="17">
                  <c:v>2004</c:v>
                </c:pt>
                <c:pt idx="18">
                  <c:v>2005</c:v>
                </c:pt>
                <c:pt idx="19">
                  <c:v>2006</c:v>
                </c:pt>
                <c:pt idx="20">
                  <c:v>2007</c:v>
                </c:pt>
                <c:pt idx="21">
                  <c:v>2008</c:v>
                </c:pt>
                <c:pt idx="22">
                  <c:v>2009</c:v>
                </c:pt>
                <c:pt idx="23">
                  <c:v>2010</c:v>
                </c:pt>
                <c:pt idx="24">
                  <c:v>2011</c:v>
                </c:pt>
                <c:pt idx="25">
                  <c:v>2012</c:v>
                </c:pt>
                <c:pt idx="26">
                  <c:v>2013</c:v>
                </c:pt>
                <c:pt idx="27">
                  <c:v>2014</c:v>
                </c:pt>
                <c:pt idx="28">
                  <c:v>2015</c:v>
                </c:pt>
                <c:pt idx="29">
                  <c:v>2016</c:v>
                </c:pt>
                <c:pt idx="30">
                  <c:v>2017</c:v>
                </c:pt>
              </c:strCache>
            </c:strRef>
          </c:cat>
          <c:val>
            <c:numRef>
              <c:f>Sheet1!$C$40:$AG$40</c:f>
              <c:numCache>
                <c:formatCode>General</c:formatCode>
                <c:ptCount val="31"/>
                <c:pt idx="0">
                  <c:v>462.9</c:v>
                </c:pt>
                <c:pt idx="1">
                  <c:v>518.70000000000005</c:v>
                </c:pt>
                <c:pt idx="2">
                  <c:v>523</c:v>
                </c:pt>
                <c:pt idx="3">
                  <c:v>542.5</c:v>
                </c:pt>
                <c:pt idx="4">
                  <c:v>567.40000000000009</c:v>
                </c:pt>
                <c:pt idx="5">
                  <c:v>598.9</c:v>
                </c:pt>
                <c:pt idx="6">
                  <c:v>656.9</c:v>
                </c:pt>
                <c:pt idx="7">
                  <c:v>747.8</c:v>
                </c:pt>
                <c:pt idx="8">
                  <c:v>832.5</c:v>
                </c:pt>
                <c:pt idx="9">
                  <c:v>890.2</c:v>
                </c:pt>
                <c:pt idx="10">
                  <c:v>960.3</c:v>
                </c:pt>
                <c:pt idx="11">
                  <c:v>961.8</c:v>
                </c:pt>
                <c:pt idx="12">
                  <c:v>1002.2</c:v>
                </c:pt>
                <c:pt idx="13">
                  <c:v>1023.6</c:v>
                </c:pt>
                <c:pt idx="14">
                  <c:v>1000.6</c:v>
                </c:pt>
                <c:pt idx="15">
                  <c:v>1078.3</c:v>
                </c:pt>
                <c:pt idx="16">
                  <c:v>1198.0999999999999</c:v>
                </c:pt>
                <c:pt idx="17">
                  <c:v>1387</c:v>
                </c:pt>
                <c:pt idx="18">
                  <c:v>1678.4</c:v>
                </c:pt>
                <c:pt idx="19">
                  <c:v>1876.5</c:v>
                </c:pt>
                <c:pt idx="20">
                  <c:v>1880.3</c:v>
                </c:pt>
                <c:pt idx="21">
                  <c:v>1791.5</c:v>
                </c:pt>
                <c:pt idx="22">
                  <c:v>1704.4</c:v>
                </c:pt>
                <c:pt idx="23">
                  <c:v>1958.1999999999998</c:v>
                </c:pt>
                <c:pt idx="24">
                  <c:v>1987.3</c:v>
                </c:pt>
                <c:pt idx="25">
                  <c:v>2253.3000000000002</c:v>
                </c:pt>
                <c:pt idx="26">
                  <c:v>2338</c:v>
                </c:pt>
                <c:pt idx="27">
                  <c:v>2433.5</c:v>
                </c:pt>
                <c:pt idx="28">
                  <c:v>2416.1999999999998</c:v>
                </c:pt>
                <c:pt idx="29">
                  <c:v>2415.6</c:v>
                </c:pt>
                <c:pt idx="30">
                  <c:v>2508.4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C1F-4246-9895-E286552889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94596496"/>
        <c:axId val="494594856"/>
      </c:lineChart>
      <c:catAx>
        <c:axId val="4945964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4594856"/>
        <c:crosses val="autoZero"/>
        <c:auto val="1"/>
        <c:lblAlgn val="ctr"/>
        <c:lblOffset val="100"/>
        <c:noMultiLvlLbl val="0"/>
      </c:catAx>
      <c:valAx>
        <c:axId val="4945948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45964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CASH FLOW vs TOTAL INVESTMENT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Sheet1!$C$1:$AG$1</c:f>
              <c:strCache>
                <c:ptCount val="31"/>
                <c:pt idx="0">
                  <c:v>1987</c:v>
                </c:pt>
                <c:pt idx="1">
                  <c:v>1988</c:v>
                </c:pt>
                <c:pt idx="2">
                  <c:v>1989</c:v>
                </c:pt>
                <c:pt idx="3">
                  <c:v>1990</c:v>
                </c:pt>
                <c:pt idx="4">
                  <c:v>1991</c:v>
                </c:pt>
                <c:pt idx="5">
                  <c:v>1992</c:v>
                </c:pt>
                <c:pt idx="6">
                  <c:v>1993</c:v>
                </c:pt>
                <c:pt idx="7">
                  <c:v>1994</c:v>
                </c:pt>
                <c:pt idx="8">
                  <c:v>1995</c:v>
                </c:pt>
                <c:pt idx="9">
                  <c:v>1996</c:v>
                </c:pt>
                <c:pt idx="10">
                  <c:v>1997</c:v>
                </c:pt>
                <c:pt idx="11">
                  <c:v>1998</c:v>
                </c:pt>
                <c:pt idx="12">
                  <c:v>1999</c:v>
                </c:pt>
                <c:pt idx="13">
                  <c:v>2000</c:v>
                </c:pt>
                <c:pt idx="14">
                  <c:v>2001</c:v>
                </c:pt>
                <c:pt idx="15">
                  <c:v>2002</c:v>
                </c:pt>
                <c:pt idx="16">
                  <c:v>2003</c:v>
                </c:pt>
                <c:pt idx="17">
                  <c:v>2004</c:v>
                </c:pt>
                <c:pt idx="18">
                  <c:v>2005</c:v>
                </c:pt>
                <c:pt idx="19">
                  <c:v>2006</c:v>
                </c:pt>
                <c:pt idx="20">
                  <c:v>2007</c:v>
                </c:pt>
                <c:pt idx="21">
                  <c:v>2008</c:v>
                </c:pt>
                <c:pt idx="22">
                  <c:v>2009</c:v>
                </c:pt>
                <c:pt idx="23">
                  <c:v>2010</c:v>
                </c:pt>
                <c:pt idx="24">
                  <c:v>2011</c:v>
                </c:pt>
                <c:pt idx="25">
                  <c:v>2012</c:v>
                </c:pt>
                <c:pt idx="26">
                  <c:v>2013</c:v>
                </c:pt>
                <c:pt idx="27">
                  <c:v>2014</c:v>
                </c:pt>
                <c:pt idx="28">
                  <c:v>2015</c:v>
                </c:pt>
                <c:pt idx="29">
                  <c:v>2016</c:v>
                </c:pt>
                <c:pt idx="30">
                  <c:v>2017</c:v>
                </c:pt>
              </c:strCache>
            </c:strRef>
          </c:cat>
          <c:val>
            <c:numRef>
              <c:f>Sheet1!$C$42:$AG$42</c:f>
              <c:numCache>
                <c:formatCode>0.0%</c:formatCode>
                <c:ptCount val="31"/>
                <c:pt idx="0">
                  <c:v>1.1856161770316671</c:v>
                </c:pt>
                <c:pt idx="1">
                  <c:v>1.2181433109777622</c:v>
                </c:pt>
                <c:pt idx="2">
                  <c:v>1.2333391638971489</c:v>
                </c:pt>
                <c:pt idx="3">
                  <c:v>1.1946932006633502</c:v>
                </c:pt>
                <c:pt idx="4">
                  <c:v>1.3214285714285716</c:v>
                </c:pt>
                <c:pt idx="5">
                  <c:v>1.2187246470874578</c:v>
                </c:pt>
                <c:pt idx="6">
                  <c:v>1.2284758138119862</c:v>
                </c:pt>
                <c:pt idx="7">
                  <c:v>1.2138683287884695</c:v>
                </c:pt>
                <c:pt idx="8">
                  <c:v>1.1975932611311675</c:v>
                </c:pt>
                <c:pt idx="9">
                  <c:v>1.1615626014500595</c:v>
                </c:pt>
                <c:pt idx="10">
                  <c:v>1.1130670277589709</c:v>
                </c:pt>
                <c:pt idx="11">
                  <c:v>1.0648940126441053</c:v>
                </c:pt>
                <c:pt idx="12">
                  <c:v>1.0178448275862066</c:v>
                </c:pt>
                <c:pt idx="13">
                  <c:v>0.91522921522921497</c:v>
                </c:pt>
                <c:pt idx="14">
                  <c:v>1.0664731494920172</c:v>
                </c:pt>
                <c:pt idx="15">
                  <c:v>1.2373758278145697</c:v>
                </c:pt>
                <c:pt idx="16">
                  <c:v>1.2703094777562862</c:v>
                </c:pt>
                <c:pt idx="17">
                  <c:v>1.2529421515000829</c:v>
                </c:pt>
                <c:pt idx="18">
                  <c:v>1.2967206935544668</c:v>
                </c:pt>
                <c:pt idx="19">
                  <c:v>1.268390727589441</c:v>
                </c:pt>
                <c:pt idx="20">
                  <c:v>1.2494817786693411</c:v>
                </c:pt>
                <c:pt idx="21">
                  <c:v>1.255544041450777</c:v>
                </c:pt>
                <c:pt idx="22">
                  <c:v>1.6541031010070797</c:v>
                </c:pt>
                <c:pt idx="23">
                  <c:v>1.4201320850569703</c:v>
                </c:pt>
                <c:pt idx="24">
                  <c:v>1.3108048302459381</c:v>
                </c:pt>
                <c:pt idx="25">
                  <c:v>1.2801706740471659</c:v>
                </c:pt>
                <c:pt idx="26">
                  <c:v>1.3145908679927665</c:v>
                </c:pt>
                <c:pt idx="27">
                  <c:v>1.2179059180576632</c:v>
                </c:pt>
                <c:pt idx="28">
                  <c:v>1.2413372004274155</c:v>
                </c:pt>
                <c:pt idx="29">
                  <c:v>1.3382682817406912</c:v>
                </c:pt>
                <c:pt idx="30">
                  <c:v>1.2097544170480827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DCD-4448-A6B6-D9F076892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04104328"/>
        <c:axId val="504104656"/>
      </c:lineChart>
      <c:catAx>
        <c:axId val="5041043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4104656"/>
        <c:crosses val="autoZero"/>
        <c:auto val="1"/>
        <c:lblAlgn val="ctr"/>
        <c:lblOffset val="100"/>
        <c:noMultiLvlLbl val="0"/>
      </c:catAx>
      <c:valAx>
        <c:axId val="504104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41043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914399</xdr:colOff>
      <xdr:row>45</xdr:row>
      <xdr:rowOff>71436</xdr:rowOff>
    </xdr:from>
    <xdr:to>
      <xdr:col>8</xdr:col>
      <xdr:colOff>504824</xdr:colOff>
      <xdr:row>62</xdr:row>
      <xdr:rowOff>19049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E5F0B48-4300-414C-B874-D8216977BF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28574</xdr:colOff>
      <xdr:row>45</xdr:row>
      <xdr:rowOff>128586</xdr:rowOff>
    </xdr:from>
    <xdr:to>
      <xdr:col>17</xdr:col>
      <xdr:colOff>514349</xdr:colOff>
      <xdr:row>61</xdr:row>
      <xdr:rowOff>104775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46A5C49-F148-470F-9E3D-1218C2C6B2A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295274</xdr:colOff>
      <xdr:row>44</xdr:row>
      <xdr:rowOff>166687</xdr:rowOff>
    </xdr:from>
    <xdr:to>
      <xdr:col>27</xdr:col>
      <xdr:colOff>419100</xdr:colOff>
      <xdr:row>61</xdr:row>
      <xdr:rowOff>85725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5F226AD-65CD-4588-AB74-B82F046750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33</xdr:col>
      <xdr:colOff>85724</xdr:colOff>
      <xdr:row>27</xdr:row>
      <xdr:rowOff>185737</xdr:rowOff>
    </xdr:from>
    <xdr:to>
      <xdr:col>41</xdr:col>
      <xdr:colOff>514349</xdr:colOff>
      <xdr:row>45</xdr:row>
      <xdr:rowOff>66675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D97D972-AE04-4244-948D-24A0089EAA5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33</xdr:col>
      <xdr:colOff>95250</xdr:colOff>
      <xdr:row>9</xdr:row>
      <xdr:rowOff>4761</xdr:rowOff>
    </xdr:from>
    <xdr:to>
      <xdr:col>41</xdr:col>
      <xdr:colOff>495300</xdr:colOff>
      <xdr:row>26</xdr:row>
      <xdr:rowOff>142874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FF5F46F2-D706-4CF0-BE01-99DCFAF32AD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209549</xdr:colOff>
      <xdr:row>45</xdr:row>
      <xdr:rowOff>100011</xdr:rowOff>
    </xdr:from>
    <xdr:to>
      <xdr:col>36</xdr:col>
      <xdr:colOff>504824</xdr:colOff>
      <xdr:row>61</xdr:row>
      <xdr:rowOff>66674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DF4C9499-E6A7-4E13-9CA7-6AEABD7B3BB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05675-76F5-46AD-B996-47C86EBB389C}">
  <dimension ref="A1:BH44"/>
  <sheetViews>
    <sheetView tabSelected="1" topLeftCell="C4" workbookViewId="0">
      <selection activeCell="C24" sqref="C24:AG24"/>
    </sheetView>
  </sheetViews>
  <sheetFormatPr defaultRowHeight="15" x14ac:dyDescent="0.25"/>
  <cols>
    <col min="2" max="2" width="35.7109375" customWidth="1"/>
  </cols>
  <sheetData>
    <row r="1" spans="1:60" s="2" customFormat="1" ht="12.75" x14ac:dyDescent="0.2">
      <c r="A1" s="1" t="s">
        <v>0</v>
      </c>
      <c r="B1" s="1" t="s">
        <v>1</v>
      </c>
      <c r="C1" s="1">
        <v>1987</v>
      </c>
      <c r="D1" s="1">
        <v>1988</v>
      </c>
      <c r="E1" s="1">
        <v>1989</v>
      </c>
      <c r="F1" s="1">
        <v>1990</v>
      </c>
      <c r="G1" s="1">
        <v>1991</v>
      </c>
      <c r="H1" s="1">
        <v>1992</v>
      </c>
      <c r="I1" s="1">
        <v>1993</v>
      </c>
      <c r="J1" s="1">
        <v>1994</v>
      </c>
      <c r="K1" s="1">
        <v>1995</v>
      </c>
      <c r="L1" s="1">
        <v>1996</v>
      </c>
      <c r="M1" s="1" t="s">
        <v>2</v>
      </c>
      <c r="N1" s="1" t="s">
        <v>3</v>
      </c>
      <c r="O1" s="1" t="s">
        <v>4</v>
      </c>
      <c r="P1" s="1" t="s">
        <v>5</v>
      </c>
      <c r="Q1" s="1" t="s">
        <v>6</v>
      </c>
      <c r="R1" s="1" t="s">
        <v>7</v>
      </c>
      <c r="S1" s="1" t="s">
        <v>8</v>
      </c>
      <c r="T1" s="1" t="s">
        <v>9</v>
      </c>
      <c r="U1" s="1" t="s">
        <v>10</v>
      </c>
      <c r="V1" s="1" t="s">
        <v>11</v>
      </c>
      <c r="W1" s="1" t="s">
        <v>12</v>
      </c>
      <c r="X1" s="1" t="s">
        <v>13</v>
      </c>
      <c r="Y1" s="1" t="s">
        <v>14</v>
      </c>
      <c r="Z1" s="1" t="s">
        <v>15</v>
      </c>
      <c r="AA1" s="1" t="s">
        <v>16</v>
      </c>
      <c r="AB1" s="1" t="s">
        <v>17</v>
      </c>
      <c r="AC1" s="1" t="s">
        <v>18</v>
      </c>
      <c r="AD1" s="1" t="s">
        <v>19</v>
      </c>
      <c r="AE1" s="1" t="s">
        <v>20</v>
      </c>
      <c r="AF1" s="1" t="s">
        <v>21</v>
      </c>
      <c r="AG1" s="1" t="s">
        <v>22</v>
      </c>
    </row>
    <row r="2" spans="1:60" x14ac:dyDescent="0.25">
      <c r="B2" t="s">
        <v>31</v>
      </c>
    </row>
    <row r="3" spans="1:60" s="2" customFormat="1" x14ac:dyDescent="0.25">
      <c r="A3" s="2" t="s">
        <v>23</v>
      </c>
      <c r="B3" s="3" t="s">
        <v>24</v>
      </c>
      <c r="C3" s="5">
        <v>79355</v>
      </c>
      <c r="D3" s="5">
        <v>78733</v>
      </c>
      <c r="E3" s="5">
        <v>91757</v>
      </c>
      <c r="F3" s="5">
        <v>96152</v>
      </c>
      <c r="G3" s="5">
        <v>88006</v>
      </c>
      <c r="H3" s="5">
        <v>98669</v>
      </c>
      <c r="I3" s="5">
        <v>90517</v>
      </c>
      <c r="J3" s="5">
        <v>105345</v>
      </c>
      <c r="K3" s="5">
        <v>90656</v>
      </c>
      <c r="L3" s="5">
        <v>113576</v>
      </c>
      <c r="M3" s="5">
        <v>108796</v>
      </c>
      <c r="N3" s="5">
        <v>99940</v>
      </c>
      <c r="O3" s="5">
        <v>92808</v>
      </c>
      <c r="P3" s="5">
        <v>98517</v>
      </c>
      <c r="Q3" s="5">
        <v>100027</v>
      </c>
      <c r="R3" s="5">
        <v>95800</v>
      </c>
      <c r="S3" s="5">
        <v>116075</v>
      </c>
      <c r="T3" s="5">
        <v>142695</v>
      </c>
      <c r="U3" s="5">
        <v>128571</v>
      </c>
      <c r="V3" s="5">
        <v>128345</v>
      </c>
      <c r="W3" s="5">
        <v>141999</v>
      </c>
      <c r="X3" s="5">
        <v>154525</v>
      </c>
      <c r="Y3" s="5">
        <v>137655</v>
      </c>
      <c r="Z3" s="5">
        <v>160217</v>
      </c>
      <c r="AA3" s="5">
        <v>197241</v>
      </c>
      <c r="AB3" s="5">
        <v>185800</v>
      </c>
      <c r="AC3" s="5">
        <v>221821</v>
      </c>
      <c r="AD3" s="5">
        <v>204404</v>
      </c>
      <c r="AE3" s="5">
        <v>184791</v>
      </c>
      <c r="AF3" s="5">
        <v>177580</v>
      </c>
      <c r="AG3" s="5">
        <v>173445</v>
      </c>
    </row>
    <row r="4" spans="1:60" s="2" customFormat="1" x14ac:dyDescent="0.25">
      <c r="A4" s="2" t="s">
        <v>25</v>
      </c>
      <c r="B4" s="3" t="s">
        <v>26</v>
      </c>
      <c r="C4" s="5">
        <v>73325</v>
      </c>
      <c r="D4" s="5">
        <v>74243</v>
      </c>
      <c r="E4" s="5">
        <v>78793</v>
      </c>
      <c r="F4" s="5">
        <v>88520</v>
      </c>
      <c r="G4" s="5">
        <v>79546</v>
      </c>
      <c r="H4" s="5">
        <v>73602</v>
      </c>
      <c r="I4" s="5">
        <v>74595</v>
      </c>
      <c r="J4" s="5">
        <v>76344</v>
      </c>
      <c r="K4" s="5">
        <v>76930</v>
      </c>
      <c r="L4" s="5">
        <v>90710</v>
      </c>
      <c r="M4" s="5">
        <v>95144</v>
      </c>
      <c r="N4" s="5">
        <v>81363</v>
      </c>
      <c r="O4" s="5">
        <v>84261</v>
      </c>
      <c r="P4" s="5">
        <v>110473</v>
      </c>
      <c r="Q4" s="5">
        <v>125162</v>
      </c>
      <c r="R4" s="5">
        <v>113411</v>
      </c>
      <c r="S4" s="5">
        <v>140083</v>
      </c>
      <c r="T4" s="5">
        <v>167561</v>
      </c>
      <c r="U4" s="5">
        <v>226646</v>
      </c>
      <c r="V4" s="5">
        <v>273405</v>
      </c>
      <c r="W4" s="5">
        <v>314018</v>
      </c>
      <c r="X4" s="5">
        <v>401457</v>
      </c>
      <c r="Y4" s="5">
        <v>290349</v>
      </c>
      <c r="Z4" s="5">
        <v>331720</v>
      </c>
      <c r="AA4" s="5">
        <v>398632</v>
      </c>
      <c r="AB4" s="5">
        <v>410940</v>
      </c>
      <c r="AC4" s="5">
        <v>450868</v>
      </c>
      <c r="AD4" s="5">
        <v>480588</v>
      </c>
      <c r="AE4" s="5">
        <v>327631</v>
      </c>
      <c r="AF4" s="5">
        <v>260593</v>
      </c>
      <c r="AG4" s="5">
        <v>329939</v>
      </c>
    </row>
    <row r="5" spans="1:60" s="2" customFormat="1" x14ac:dyDescent="0.25">
      <c r="A5" s="2" t="s">
        <v>27</v>
      </c>
      <c r="B5" s="3" t="s">
        <v>28</v>
      </c>
      <c r="C5" s="10">
        <v>126279</v>
      </c>
      <c r="D5" s="10">
        <v>125746</v>
      </c>
      <c r="E5" s="10">
        <v>138936</v>
      </c>
      <c r="F5" s="10">
        <v>146100</v>
      </c>
      <c r="G5" s="10">
        <v>154296</v>
      </c>
      <c r="H5" s="10">
        <v>160525</v>
      </c>
      <c r="I5" s="10">
        <v>164969</v>
      </c>
      <c r="J5" s="10">
        <v>172591</v>
      </c>
      <c r="K5" s="10">
        <v>176127</v>
      </c>
      <c r="L5" s="10">
        <v>174634</v>
      </c>
      <c r="M5" s="10">
        <v>172141</v>
      </c>
      <c r="N5" s="10">
        <v>163873</v>
      </c>
      <c r="O5" s="10">
        <v>180057</v>
      </c>
      <c r="P5" s="10">
        <v>180166</v>
      </c>
      <c r="Q5" s="10">
        <v>183974</v>
      </c>
      <c r="R5" s="10">
        <v>180137</v>
      </c>
      <c r="S5" s="10">
        <v>187079</v>
      </c>
      <c r="T5" s="10">
        <v>202685</v>
      </c>
      <c r="U5" s="10">
        <v>201352</v>
      </c>
      <c r="V5" s="10">
        <v>229998</v>
      </c>
      <c r="W5" s="10">
        <v>235074</v>
      </c>
      <c r="X5" s="10">
        <v>237514</v>
      </c>
      <c r="Y5" s="10">
        <v>250785</v>
      </c>
      <c r="Z5" s="10">
        <v>266986</v>
      </c>
      <c r="AA5" s="10">
        <v>272036</v>
      </c>
      <c r="AB5" s="10">
        <v>262852</v>
      </c>
      <c r="AC5" s="10">
        <v>269164</v>
      </c>
      <c r="AD5" s="10">
        <v>280579</v>
      </c>
      <c r="AE5" s="10">
        <v>282908</v>
      </c>
      <c r="AF5" s="10">
        <v>287088</v>
      </c>
      <c r="AG5" s="10">
        <v>295004</v>
      </c>
    </row>
    <row r="6" spans="1:60" s="2" customFormat="1" x14ac:dyDescent="0.25">
      <c r="A6" s="2" t="s">
        <v>29</v>
      </c>
      <c r="B6" s="3" t="s">
        <v>30</v>
      </c>
      <c r="C6" s="5">
        <v>211133</v>
      </c>
      <c r="D6" s="5">
        <v>228212</v>
      </c>
      <c r="E6" s="5">
        <v>241372</v>
      </c>
      <c r="F6" s="5">
        <v>246239</v>
      </c>
      <c r="G6" s="5">
        <v>230316</v>
      </c>
      <c r="H6" s="5">
        <v>235343</v>
      </c>
      <c r="I6" s="5">
        <v>252772</v>
      </c>
      <c r="J6" s="5">
        <v>280540</v>
      </c>
      <c r="K6" s="5">
        <v>297199</v>
      </c>
      <c r="L6" s="5">
        <v>322194</v>
      </c>
      <c r="M6" s="5">
        <v>340697</v>
      </c>
      <c r="N6" s="5">
        <v>380461</v>
      </c>
      <c r="O6" s="5">
        <v>418395</v>
      </c>
      <c r="P6" s="5">
        <v>462338</v>
      </c>
      <c r="Q6" s="5">
        <v>488008</v>
      </c>
      <c r="R6" s="5">
        <v>494856</v>
      </c>
      <c r="S6" s="5">
        <v>527133</v>
      </c>
      <c r="T6" s="5">
        <v>587529</v>
      </c>
      <c r="U6" s="5">
        <v>654105</v>
      </c>
      <c r="V6" s="5">
        <v>698228</v>
      </c>
      <c r="W6" s="5">
        <v>714988</v>
      </c>
      <c r="X6" s="5">
        <v>652984</v>
      </c>
      <c r="Y6" s="5">
        <v>577295</v>
      </c>
      <c r="Z6" s="5">
        <v>541617</v>
      </c>
      <c r="AA6" s="5">
        <v>546614</v>
      </c>
      <c r="AB6" s="5">
        <v>583646</v>
      </c>
      <c r="AC6" s="5">
        <v>620780</v>
      </c>
      <c r="AD6" s="5">
        <v>674429</v>
      </c>
      <c r="AE6" s="5">
        <v>739914</v>
      </c>
      <c r="AF6" s="5">
        <v>792509</v>
      </c>
      <c r="AG6" s="5">
        <v>826146</v>
      </c>
    </row>
    <row r="7" spans="1:60" s="2" customFormat="1" x14ac:dyDescent="0.25">
      <c r="A7" s="2" t="s">
        <v>32</v>
      </c>
      <c r="B7" s="3" t="s">
        <v>33</v>
      </c>
      <c r="C7" s="5">
        <v>880651</v>
      </c>
      <c r="D7" s="5">
        <v>962490</v>
      </c>
      <c r="E7" s="5">
        <v>1017834</v>
      </c>
      <c r="F7" s="5">
        <v>1037425</v>
      </c>
      <c r="G7" s="5">
        <v>1044988</v>
      </c>
      <c r="H7" s="5">
        <v>1087318</v>
      </c>
      <c r="I7" s="5">
        <v>1127393</v>
      </c>
      <c r="J7" s="5">
        <v>1197713</v>
      </c>
      <c r="K7" s="5">
        <v>1265457</v>
      </c>
      <c r="L7" s="5">
        <v>1307633</v>
      </c>
      <c r="M7" s="5">
        <v>1390088</v>
      </c>
      <c r="N7" s="5">
        <v>1435125</v>
      </c>
      <c r="O7" s="5">
        <v>1493708</v>
      </c>
      <c r="P7" s="5">
        <v>1555335</v>
      </c>
      <c r="Q7" s="5">
        <v>1478483</v>
      </c>
      <c r="R7" s="5">
        <v>1472749</v>
      </c>
      <c r="S7" s="5">
        <v>1531094</v>
      </c>
      <c r="T7" s="5">
        <v>1619158</v>
      </c>
      <c r="U7" s="5">
        <v>1704173</v>
      </c>
      <c r="V7" s="5">
        <v>1804221</v>
      </c>
      <c r="W7" s="5">
        <v>1854330</v>
      </c>
      <c r="X7" s="5">
        <v>1814120</v>
      </c>
      <c r="Y7" s="5">
        <v>1726712</v>
      </c>
      <c r="Z7" s="5">
        <v>1830585</v>
      </c>
      <c r="AA7" s="5">
        <v>1907311</v>
      </c>
      <c r="AB7" s="5">
        <v>1983643</v>
      </c>
      <c r="AC7" s="5">
        <v>2035177</v>
      </c>
      <c r="AD7" s="5">
        <v>2111498</v>
      </c>
      <c r="AE7" s="5">
        <v>2184983</v>
      </c>
      <c r="AF7" s="5">
        <v>2182952</v>
      </c>
      <c r="AG7" s="5">
        <v>2244276</v>
      </c>
    </row>
    <row r="8" spans="1:60" s="2" customFormat="1" x14ac:dyDescent="0.25">
      <c r="A8" s="2" t="s">
        <v>34</v>
      </c>
      <c r="B8" s="3" t="s">
        <v>35</v>
      </c>
      <c r="C8" s="5">
        <v>223240</v>
      </c>
      <c r="D8" s="5">
        <v>233849</v>
      </c>
      <c r="E8" s="5">
        <v>254721</v>
      </c>
      <c r="F8" s="5">
        <v>270035</v>
      </c>
      <c r="G8" s="5">
        <v>281775</v>
      </c>
      <c r="H8" s="5">
        <v>300060</v>
      </c>
      <c r="I8" s="5">
        <v>323050</v>
      </c>
      <c r="J8" s="5">
        <v>343211</v>
      </c>
      <c r="K8" s="5">
        <v>360513</v>
      </c>
      <c r="L8" s="5">
        <v>392112</v>
      </c>
      <c r="M8" s="5">
        <v>395716</v>
      </c>
      <c r="N8" s="5">
        <v>435477</v>
      </c>
      <c r="O8" s="5">
        <v>486117</v>
      </c>
      <c r="P8" s="5">
        <v>472222</v>
      </c>
      <c r="Q8" s="5">
        <v>501212</v>
      </c>
      <c r="R8" s="5">
        <v>549460</v>
      </c>
      <c r="S8" s="5">
        <v>563974</v>
      </c>
      <c r="T8" s="5">
        <v>620785</v>
      </c>
      <c r="U8" s="5">
        <v>641552</v>
      </c>
      <c r="V8" s="5">
        <v>649017</v>
      </c>
      <c r="W8" s="5">
        <v>702387</v>
      </c>
      <c r="X8" s="5">
        <v>730484</v>
      </c>
      <c r="Y8" s="5">
        <v>705347</v>
      </c>
      <c r="Z8" s="5">
        <v>730179</v>
      </c>
      <c r="AA8" s="5">
        <v>728431</v>
      </c>
      <c r="AB8" s="5">
        <v>737471</v>
      </c>
      <c r="AC8" s="5">
        <v>791496</v>
      </c>
      <c r="AD8" s="5">
        <v>791623</v>
      </c>
      <c r="AE8" s="5">
        <v>862006</v>
      </c>
      <c r="AF8" s="5">
        <v>903994</v>
      </c>
      <c r="AG8" s="5">
        <v>931876</v>
      </c>
    </row>
    <row r="9" spans="1:60" s="2" customFormat="1" x14ac:dyDescent="0.25">
      <c r="A9" s="2" t="s">
        <v>36</v>
      </c>
      <c r="B9" s="3" t="s">
        <v>37</v>
      </c>
      <c r="C9" s="5">
        <v>153625</v>
      </c>
      <c r="D9" s="5">
        <v>170300</v>
      </c>
      <c r="E9" s="5">
        <v>185371</v>
      </c>
      <c r="F9" s="5">
        <v>200822</v>
      </c>
      <c r="G9" s="5">
        <v>206855</v>
      </c>
      <c r="H9" s="5">
        <v>219369</v>
      </c>
      <c r="I9" s="5">
        <v>232637</v>
      </c>
      <c r="J9" s="5">
        <v>244642</v>
      </c>
      <c r="K9" s="5">
        <v>257889</v>
      </c>
      <c r="L9" s="5">
        <v>275456</v>
      </c>
      <c r="M9" s="5">
        <v>301639</v>
      </c>
      <c r="N9" s="5">
        <v>321320</v>
      </c>
      <c r="O9" s="5">
        <v>353300</v>
      </c>
      <c r="P9" s="5">
        <v>385823</v>
      </c>
      <c r="Q9" s="5">
        <v>389251</v>
      </c>
      <c r="R9" s="5">
        <v>413199</v>
      </c>
      <c r="S9" s="5">
        <v>432226</v>
      </c>
      <c r="T9" s="5">
        <v>461447</v>
      </c>
      <c r="U9" s="5">
        <v>481271</v>
      </c>
      <c r="V9" s="5">
        <v>509974</v>
      </c>
      <c r="W9" s="5">
        <v>532105</v>
      </c>
      <c r="X9" s="5">
        <v>535064</v>
      </c>
      <c r="Y9" s="5">
        <v>522304</v>
      </c>
      <c r="Z9" s="5">
        <v>540671</v>
      </c>
      <c r="AA9" s="5">
        <v>561380</v>
      </c>
      <c r="AB9" s="5">
        <v>596888</v>
      </c>
      <c r="AC9" s="5">
        <v>626777</v>
      </c>
      <c r="AD9" s="5">
        <v>666371</v>
      </c>
      <c r="AE9" s="5">
        <v>709750</v>
      </c>
      <c r="AF9" s="5">
        <v>751148</v>
      </c>
      <c r="AG9" s="5">
        <v>783921</v>
      </c>
    </row>
    <row r="10" spans="1:60" s="9" customFormat="1" x14ac:dyDescent="0.25">
      <c r="B10" s="4" t="s">
        <v>38</v>
      </c>
      <c r="C10" s="10">
        <f>SUM(C3:C9)</f>
        <v>1747608</v>
      </c>
      <c r="D10" s="10">
        <f t="shared" ref="D10:AD10" si="0">SUM(D3:D9)</f>
        <v>1873573</v>
      </c>
      <c r="E10" s="10">
        <f t="shared" si="0"/>
        <v>2008784</v>
      </c>
      <c r="F10" s="10">
        <f t="shared" si="0"/>
        <v>2085293</v>
      </c>
      <c r="G10" s="10">
        <f t="shared" si="0"/>
        <v>2085782</v>
      </c>
      <c r="H10" s="10">
        <f t="shared" si="0"/>
        <v>2174886</v>
      </c>
      <c r="I10" s="10">
        <f t="shared" si="0"/>
        <v>2265933</v>
      </c>
      <c r="J10" s="10">
        <f t="shared" si="0"/>
        <v>2420386</v>
      </c>
      <c r="K10" s="10">
        <f t="shared" si="0"/>
        <v>2524771</v>
      </c>
      <c r="L10" s="10">
        <f t="shared" si="0"/>
        <v>2676315</v>
      </c>
      <c r="M10" s="10">
        <f t="shared" si="0"/>
        <v>2804221</v>
      </c>
      <c r="N10" s="10">
        <f t="shared" si="0"/>
        <v>2917559</v>
      </c>
      <c r="O10" s="10">
        <f t="shared" si="0"/>
        <v>3108646</v>
      </c>
      <c r="P10" s="10">
        <f t="shared" si="0"/>
        <v>3264874</v>
      </c>
      <c r="Q10" s="10">
        <f t="shared" si="0"/>
        <v>3266117</v>
      </c>
      <c r="R10" s="10">
        <f t="shared" si="0"/>
        <v>3319612</v>
      </c>
      <c r="S10" s="10">
        <f t="shared" si="0"/>
        <v>3497664</v>
      </c>
      <c r="T10" s="10">
        <f t="shared" si="0"/>
        <v>3801860</v>
      </c>
      <c r="U10" s="10">
        <f t="shared" si="0"/>
        <v>4037670</v>
      </c>
      <c r="V10" s="10">
        <f t="shared" si="0"/>
        <v>4293188</v>
      </c>
      <c r="W10" s="10">
        <f t="shared" si="0"/>
        <v>4494901</v>
      </c>
      <c r="X10" s="10">
        <f t="shared" si="0"/>
        <v>4526148</v>
      </c>
      <c r="Y10" s="10">
        <f t="shared" si="0"/>
        <v>4210447</v>
      </c>
      <c r="Z10" s="10">
        <f t="shared" si="0"/>
        <v>4401975</v>
      </c>
      <c r="AA10" s="10">
        <f t="shared" si="0"/>
        <v>4611645</v>
      </c>
      <c r="AB10" s="10">
        <f t="shared" si="0"/>
        <v>4761240</v>
      </c>
      <c r="AC10" s="10">
        <f t="shared" si="0"/>
        <v>5016083</v>
      </c>
      <c r="AD10" s="10">
        <f t="shared" si="0"/>
        <v>5209492</v>
      </c>
      <c r="AE10" s="10">
        <f t="shared" ref="AE10" si="1">SUM(AE3:AE9)</f>
        <v>5291983</v>
      </c>
      <c r="AF10" s="10">
        <f t="shared" ref="AF10" si="2">SUM(AF3:AF9)</f>
        <v>5355864</v>
      </c>
      <c r="AG10" s="10">
        <f t="shared" ref="AG10" si="3">SUM(AG3:AG9)</f>
        <v>5584607</v>
      </c>
    </row>
    <row r="12" spans="1:60" x14ac:dyDescent="0.25">
      <c r="B12" s="4" t="s">
        <v>39</v>
      </c>
    </row>
    <row r="13" spans="1:60" s="6" customFormat="1" ht="12.75" x14ac:dyDescent="0.2">
      <c r="B13" s="7" t="s">
        <v>24</v>
      </c>
      <c r="C13" s="8">
        <v>175097</v>
      </c>
      <c r="D13" s="8">
        <v>183236</v>
      </c>
      <c r="E13" s="8">
        <v>201975</v>
      </c>
      <c r="F13" s="8">
        <v>211193</v>
      </c>
      <c r="G13" s="8">
        <v>205421</v>
      </c>
      <c r="H13" s="8">
        <v>217009</v>
      </c>
      <c r="I13" s="8">
        <v>218591</v>
      </c>
      <c r="J13" s="8">
        <v>237711</v>
      </c>
      <c r="K13" s="8">
        <v>232653</v>
      </c>
      <c r="L13" s="8">
        <v>255595</v>
      </c>
      <c r="M13" s="8">
        <v>257791</v>
      </c>
      <c r="N13" s="8">
        <v>249705</v>
      </c>
      <c r="O13" s="8">
        <v>245248</v>
      </c>
      <c r="P13" s="8">
        <v>243533</v>
      </c>
      <c r="Q13" s="8">
        <v>251233</v>
      </c>
      <c r="R13" s="8">
        <v>241336</v>
      </c>
      <c r="S13" s="8">
        <v>268152</v>
      </c>
      <c r="T13" s="8">
        <v>307154</v>
      </c>
      <c r="U13" s="8">
        <v>299633</v>
      </c>
      <c r="V13" s="8">
        <v>303499</v>
      </c>
      <c r="W13" s="8">
        <v>346942</v>
      </c>
      <c r="X13" s="8">
        <v>380539</v>
      </c>
      <c r="Y13" s="8">
        <v>341925</v>
      </c>
      <c r="Z13" s="8">
        <v>372752</v>
      </c>
      <c r="AA13" s="8">
        <v>434661</v>
      </c>
      <c r="AB13" s="8">
        <v>447301</v>
      </c>
      <c r="AC13" s="8">
        <v>481151</v>
      </c>
      <c r="AD13" s="8">
        <v>493846</v>
      </c>
      <c r="AE13" s="8">
        <v>447937</v>
      </c>
      <c r="AF13" s="8">
        <v>428085</v>
      </c>
      <c r="AG13" s="8">
        <v>421286</v>
      </c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</row>
    <row r="14" spans="1:60" s="6" customFormat="1" ht="12.75" x14ac:dyDescent="0.2">
      <c r="B14" s="7" t="s">
        <v>26</v>
      </c>
      <c r="C14" s="8">
        <v>133989</v>
      </c>
      <c r="D14" s="8">
        <v>135469</v>
      </c>
      <c r="E14" s="8">
        <v>141710</v>
      </c>
      <c r="F14" s="8">
        <v>160135</v>
      </c>
      <c r="G14" s="8">
        <v>152440</v>
      </c>
      <c r="H14" s="8">
        <v>145190</v>
      </c>
      <c r="I14" s="8">
        <v>144378</v>
      </c>
      <c r="J14" s="8">
        <v>141994</v>
      </c>
      <c r="K14" s="8">
        <v>140197</v>
      </c>
      <c r="L14" s="8">
        <v>164842</v>
      </c>
      <c r="M14" s="8">
        <v>174200</v>
      </c>
      <c r="N14" s="8">
        <v>149086</v>
      </c>
      <c r="O14" s="8">
        <v>153948</v>
      </c>
      <c r="P14" s="8">
        <v>216256</v>
      </c>
      <c r="Q14" s="8">
        <v>224239</v>
      </c>
      <c r="R14" s="8">
        <v>193988</v>
      </c>
      <c r="S14" s="8">
        <v>250546</v>
      </c>
      <c r="T14" s="8">
        <v>297766</v>
      </c>
      <c r="U14" s="8">
        <v>391764</v>
      </c>
      <c r="V14" s="8">
        <v>439923</v>
      </c>
      <c r="W14" s="8">
        <v>471448</v>
      </c>
      <c r="X14" s="8">
        <v>592364</v>
      </c>
      <c r="Y14" s="8">
        <v>380404</v>
      </c>
      <c r="Z14" s="8">
        <v>463320</v>
      </c>
      <c r="AA14" s="8">
        <v>556072</v>
      </c>
      <c r="AB14" s="8">
        <v>570183</v>
      </c>
      <c r="AC14" s="8">
        <v>619527</v>
      </c>
      <c r="AD14" s="8">
        <v>682737</v>
      </c>
      <c r="AE14" s="8">
        <v>457681</v>
      </c>
      <c r="AF14" s="8">
        <v>358614</v>
      </c>
      <c r="AG14" s="8">
        <v>467606</v>
      </c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</row>
    <row r="15" spans="1:60" s="6" customFormat="1" ht="12.75" x14ac:dyDescent="0.2">
      <c r="B15" s="7" t="s">
        <v>28</v>
      </c>
      <c r="C15" s="8">
        <v>182681</v>
      </c>
      <c r="D15" s="8">
        <v>191153</v>
      </c>
      <c r="E15" s="8">
        <v>203376</v>
      </c>
      <c r="F15" s="8">
        <v>207673</v>
      </c>
      <c r="G15" s="8">
        <v>218517</v>
      </c>
      <c r="H15" s="8">
        <v>226124</v>
      </c>
      <c r="I15" s="8">
        <v>236940</v>
      </c>
      <c r="J15" s="8">
        <v>239025</v>
      </c>
      <c r="K15" s="8">
        <v>239656</v>
      </c>
      <c r="L15" s="8">
        <v>249872</v>
      </c>
      <c r="M15" s="8">
        <v>254220</v>
      </c>
      <c r="N15" s="8">
        <v>255767</v>
      </c>
      <c r="O15" s="8">
        <v>302586</v>
      </c>
      <c r="P15" s="8">
        <v>360714</v>
      </c>
      <c r="Q15" s="8">
        <v>431995</v>
      </c>
      <c r="R15" s="8">
        <v>319037</v>
      </c>
      <c r="S15" s="8">
        <v>336340</v>
      </c>
      <c r="T15" s="8">
        <v>344513</v>
      </c>
      <c r="U15" s="8">
        <v>408203</v>
      </c>
      <c r="V15" s="8">
        <v>410126</v>
      </c>
      <c r="W15" s="8">
        <v>438229</v>
      </c>
      <c r="X15" s="8">
        <v>490407</v>
      </c>
      <c r="Y15" s="8">
        <v>389256</v>
      </c>
      <c r="Z15" s="8">
        <v>423450</v>
      </c>
      <c r="AA15" s="8">
        <v>400756</v>
      </c>
      <c r="AB15" s="8">
        <v>366514</v>
      </c>
      <c r="AC15" s="8">
        <v>392557</v>
      </c>
      <c r="AD15" s="8">
        <v>429191</v>
      </c>
      <c r="AE15" s="8">
        <v>405437</v>
      </c>
      <c r="AF15" s="8">
        <v>391069</v>
      </c>
      <c r="AG15" s="8">
        <v>405347</v>
      </c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</row>
    <row r="16" spans="1:60" s="6" customFormat="1" ht="12.75" x14ac:dyDescent="0.2">
      <c r="B16" s="7" t="s">
        <v>30</v>
      </c>
      <c r="C16" s="8">
        <v>493843</v>
      </c>
      <c r="D16" s="8">
        <v>509081</v>
      </c>
      <c r="E16" s="8">
        <v>523863</v>
      </c>
      <c r="F16" s="8">
        <v>530175</v>
      </c>
      <c r="G16" s="8">
        <v>490778</v>
      </c>
      <c r="H16" s="8">
        <v>514877</v>
      </c>
      <c r="I16" s="8">
        <v>549682</v>
      </c>
      <c r="J16" s="8">
        <v>597564</v>
      </c>
      <c r="K16" s="8">
        <v>629427</v>
      </c>
      <c r="L16" s="8">
        <v>689775</v>
      </c>
      <c r="M16" s="8">
        <v>709588</v>
      </c>
      <c r="N16" s="8">
        <v>774521</v>
      </c>
      <c r="O16" s="8">
        <v>838442</v>
      </c>
      <c r="P16" s="8">
        <v>911799</v>
      </c>
      <c r="Q16" s="8">
        <v>955177</v>
      </c>
      <c r="R16" s="8">
        <v>967927</v>
      </c>
      <c r="S16" s="8">
        <v>1035127</v>
      </c>
      <c r="T16" s="8">
        <v>1152484</v>
      </c>
      <c r="U16" s="8">
        <v>1280125</v>
      </c>
      <c r="V16" s="8">
        <v>1344998</v>
      </c>
      <c r="W16" s="8">
        <v>1329386</v>
      </c>
      <c r="X16" s="8">
        <v>1266018</v>
      </c>
      <c r="Y16" s="8">
        <v>1090356</v>
      </c>
      <c r="Z16" s="8">
        <v>1008294</v>
      </c>
      <c r="AA16" s="8">
        <v>1008558</v>
      </c>
      <c r="AB16" s="8">
        <v>1069895</v>
      </c>
      <c r="AC16" s="8">
        <v>1139678</v>
      </c>
      <c r="AD16" s="8">
        <v>1244461</v>
      </c>
      <c r="AE16" s="8">
        <v>1355473</v>
      </c>
      <c r="AF16" s="8">
        <v>1442038</v>
      </c>
      <c r="AG16" s="8">
        <v>1472249</v>
      </c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</row>
    <row r="17" spans="1:60" s="6" customFormat="1" ht="12.75" x14ac:dyDescent="0.2">
      <c r="B17" s="7" t="s">
        <v>33</v>
      </c>
      <c r="C17" s="8">
        <v>2411940</v>
      </c>
      <c r="D17" s="8">
        <v>2627914</v>
      </c>
      <c r="E17" s="8">
        <v>2773647</v>
      </c>
      <c r="F17" s="8">
        <v>2835096</v>
      </c>
      <c r="G17" s="8">
        <v>2794014</v>
      </c>
      <c r="H17" s="8">
        <v>2920496</v>
      </c>
      <c r="I17" s="8">
        <v>3040328</v>
      </c>
      <c r="J17" s="8">
        <v>3259295</v>
      </c>
      <c r="K17" s="8">
        <v>3504524</v>
      </c>
      <c r="L17" s="8">
        <v>3617695</v>
      </c>
      <c r="M17" s="8">
        <v>3845991</v>
      </c>
      <c r="N17" s="8">
        <v>3913053</v>
      </c>
      <c r="O17" s="8">
        <v>4045574</v>
      </c>
      <c r="P17" s="8">
        <v>4225311</v>
      </c>
      <c r="Q17" s="8">
        <v>4001400</v>
      </c>
      <c r="R17" s="8">
        <v>3939860</v>
      </c>
      <c r="S17" s="8">
        <v>4025815</v>
      </c>
      <c r="T17" s="8">
        <v>4336038</v>
      </c>
      <c r="U17" s="8">
        <v>4770895</v>
      </c>
      <c r="V17" s="8">
        <v>5052761</v>
      </c>
      <c r="W17" s="8">
        <v>5354412</v>
      </c>
      <c r="X17" s="8">
        <v>5457834</v>
      </c>
      <c r="Y17" s="8">
        <v>4469325</v>
      </c>
      <c r="Z17" s="8">
        <v>4992521</v>
      </c>
      <c r="AA17" s="8">
        <v>5581942</v>
      </c>
      <c r="AB17" s="8">
        <v>5841608</v>
      </c>
      <c r="AC17" s="8">
        <v>5953299</v>
      </c>
      <c r="AD17" s="8">
        <v>6098371</v>
      </c>
      <c r="AE17" s="8">
        <v>5784982</v>
      </c>
      <c r="AF17" s="8">
        <v>5712565</v>
      </c>
      <c r="AG17" s="8">
        <v>6034705</v>
      </c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</row>
    <row r="18" spans="1:60" s="6" customFormat="1" ht="12.75" x14ac:dyDescent="0.2">
      <c r="B18" s="7" t="s">
        <v>35</v>
      </c>
      <c r="C18" s="8">
        <v>350665</v>
      </c>
      <c r="D18" s="8">
        <v>374875</v>
      </c>
      <c r="E18" s="8">
        <v>397590</v>
      </c>
      <c r="F18" s="8">
        <v>422640</v>
      </c>
      <c r="G18" s="8">
        <v>440784</v>
      </c>
      <c r="H18" s="8">
        <v>464712</v>
      </c>
      <c r="I18" s="8">
        <v>501175</v>
      </c>
      <c r="J18" s="8">
        <v>539555</v>
      </c>
      <c r="K18" s="8">
        <v>591866</v>
      </c>
      <c r="L18" s="8">
        <v>653602</v>
      </c>
      <c r="M18" s="8">
        <v>727636</v>
      </c>
      <c r="N18" s="8">
        <v>804183</v>
      </c>
      <c r="O18" s="8">
        <v>906318</v>
      </c>
      <c r="P18" s="8">
        <v>1000941</v>
      </c>
      <c r="Q18" s="8">
        <v>1027928</v>
      </c>
      <c r="R18" s="8">
        <v>1041231</v>
      </c>
      <c r="S18" s="8">
        <v>1045174</v>
      </c>
      <c r="T18" s="8">
        <v>1080154</v>
      </c>
      <c r="U18" s="8">
        <v>1123223</v>
      </c>
      <c r="V18" s="8">
        <v>1165042</v>
      </c>
      <c r="W18" s="8">
        <v>1208577</v>
      </c>
      <c r="X18" s="8">
        <v>1242712</v>
      </c>
      <c r="Y18" s="8">
        <v>1205422</v>
      </c>
      <c r="Z18" s="8">
        <v>1255881</v>
      </c>
      <c r="AA18" s="8">
        <v>1308813</v>
      </c>
      <c r="AB18" s="8">
        <v>1366653</v>
      </c>
      <c r="AC18" s="8">
        <v>1418833</v>
      </c>
      <c r="AD18" s="8">
        <v>1493137</v>
      </c>
      <c r="AE18" s="8">
        <v>1557429</v>
      </c>
      <c r="AF18" s="8">
        <v>1622342</v>
      </c>
      <c r="AG18" s="8">
        <v>1696194</v>
      </c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</row>
    <row r="19" spans="1:60" x14ac:dyDescent="0.25">
      <c r="B19" s="7" t="s">
        <v>37</v>
      </c>
      <c r="C19" s="8">
        <v>287092</v>
      </c>
      <c r="D19" s="8">
        <v>319459</v>
      </c>
      <c r="E19" s="8">
        <v>340563</v>
      </c>
      <c r="F19" s="8">
        <v>369814</v>
      </c>
      <c r="G19" s="8">
        <v>379978</v>
      </c>
      <c r="H19" s="8">
        <v>403453</v>
      </c>
      <c r="I19" s="8">
        <v>429899</v>
      </c>
      <c r="J19" s="8">
        <v>455638</v>
      </c>
      <c r="K19" s="8">
        <v>481411</v>
      </c>
      <c r="L19" s="8">
        <v>509992</v>
      </c>
      <c r="M19" s="8">
        <v>548116</v>
      </c>
      <c r="N19" s="8">
        <v>579091</v>
      </c>
      <c r="O19" s="8">
        <v>613981</v>
      </c>
      <c r="P19" s="8">
        <v>662815</v>
      </c>
      <c r="Q19" s="8">
        <v>679888</v>
      </c>
      <c r="R19" s="8">
        <v>712905</v>
      </c>
      <c r="S19" s="8">
        <v>750685</v>
      </c>
      <c r="T19" s="8">
        <v>800104</v>
      </c>
      <c r="U19" s="8">
        <v>846147</v>
      </c>
      <c r="V19" s="8">
        <v>902367</v>
      </c>
      <c r="W19" s="8">
        <v>948007</v>
      </c>
      <c r="X19" s="8">
        <v>969633</v>
      </c>
      <c r="Y19" s="8">
        <v>943083</v>
      </c>
      <c r="Z19" s="8">
        <v>964032</v>
      </c>
      <c r="AA19" s="8">
        <v>1015238</v>
      </c>
      <c r="AB19" s="8">
        <v>1076249</v>
      </c>
      <c r="AC19" s="8">
        <v>1120496</v>
      </c>
      <c r="AD19" s="8">
        <v>1193032</v>
      </c>
      <c r="AE19" s="8">
        <v>1279253</v>
      </c>
      <c r="AF19" s="8">
        <v>1344074</v>
      </c>
      <c r="AG19" s="8">
        <v>1398633</v>
      </c>
    </row>
    <row r="20" spans="1:60" x14ac:dyDescent="0.25">
      <c r="B20" s="11" t="s">
        <v>40</v>
      </c>
      <c r="C20" s="5">
        <f>SUM(C13:C19)</f>
        <v>4035307</v>
      </c>
      <c r="D20" s="5">
        <f t="shared" ref="D20:AG20" si="4">SUM(D13:D19)</f>
        <v>4341187</v>
      </c>
      <c r="E20" s="5">
        <f t="shared" si="4"/>
        <v>4582724</v>
      </c>
      <c r="F20" s="5">
        <f t="shared" si="4"/>
        <v>4736726</v>
      </c>
      <c r="G20" s="5">
        <f t="shared" si="4"/>
        <v>4681932</v>
      </c>
      <c r="H20" s="5">
        <f t="shared" si="4"/>
        <v>4891861</v>
      </c>
      <c r="I20" s="5">
        <f t="shared" si="4"/>
        <v>5120993</v>
      </c>
      <c r="J20" s="5">
        <f t="shared" si="4"/>
        <v>5470782</v>
      </c>
      <c r="K20" s="5">
        <f t="shared" si="4"/>
        <v>5819734</v>
      </c>
      <c r="L20" s="5">
        <f t="shared" si="4"/>
        <v>6141373</v>
      </c>
      <c r="M20" s="5">
        <f t="shared" si="4"/>
        <v>6517542</v>
      </c>
      <c r="N20" s="5">
        <f t="shared" si="4"/>
        <v>6725406</v>
      </c>
      <c r="O20" s="5">
        <f t="shared" si="4"/>
        <v>7106097</v>
      </c>
      <c r="P20" s="5">
        <f t="shared" si="4"/>
        <v>7621369</v>
      </c>
      <c r="Q20" s="5">
        <f t="shared" si="4"/>
        <v>7571860</v>
      </c>
      <c r="R20" s="5">
        <f t="shared" si="4"/>
        <v>7416284</v>
      </c>
      <c r="S20" s="5">
        <f t="shared" si="4"/>
        <v>7711839</v>
      </c>
      <c r="T20" s="5">
        <f t="shared" si="4"/>
        <v>8318213</v>
      </c>
      <c r="U20" s="5">
        <f t="shared" si="4"/>
        <v>9119990</v>
      </c>
      <c r="V20" s="5">
        <f t="shared" si="4"/>
        <v>9618716</v>
      </c>
      <c r="W20" s="5">
        <f t="shared" si="4"/>
        <v>10097001</v>
      </c>
      <c r="X20" s="5">
        <f t="shared" si="4"/>
        <v>10399507</v>
      </c>
      <c r="Y20" s="5">
        <f t="shared" si="4"/>
        <v>8819771</v>
      </c>
      <c r="Z20" s="5">
        <f t="shared" si="4"/>
        <v>9480250</v>
      </c>
      <c r="AA20" s="5">
        <f t="shared" si="4"/>
        <v>10306040</v>
      </c>
      <c r="AB20" s="5">
        <f t="shared" si="4"/>
        <v>10738403</v>
      </c>
      <c r="AC20" s="5">
        <f t="shared" si="4"/>
        <v>11125541</v>
      </c>
      <c r="AD20" s="5">
        <f t="shared" si="4"/>
        <v>11634775</v>
      </c>
      <c r="AE20" s="5">
        <f t="shared" si="4"/>
        <v>11288192</v>
      </c>
      <c r="AF20" s="5">
        <f t="shared" si="4"/>
        <v>11298787</v>
      </c>
      <c r="AG20" s="5">
        <f t="shared" si="4"/>
        <v>11896020</v>
      </c>
    </row>
    <row r="22" spans="1:60" x14ac:dyDescent="0.25">
      <c r="B22" s="11"/>
    </row>
    <row r="23" spans="1:60" x14ac:dyDescent="0.25">
      <c r="B23" s="11" t="s">
        <v>41</v>
      </c>
      <c r="C23" s="12">
        <f>C20/C10+(C20-C10)/C10</f>
        <v>3.6180917001982138</v>
      </c>
      <c r="D23" s="12">
        <f t="shared" ref="D23:AG23" si="5">D20/D10+(D20-D10)/D10</f>
        <v>3.6341263457575446</v>
      </c>
      <c r="E23" s="12">
        <f t="shared" si="5"/>
        <v>3.562684688846586</v>
      </c>
      <c r="F23" s="12">
        <f t="shared" si="5"/>
        <v>3.542983647861476</v>
      </c>
      <c r="G23" s="12">
        <f t="shared" si="5"/>
        <v>3.4893780845745148</v>
      </c>
      <c r="H23" s="12">
        <f t="shared" si="5"/>
        <v>3.4984987718896532</v>
      </c>
      <c r="I23" s="12">
        <f t="shared" si="5"/>
        <v>3.5199862484901363</v>
      </c>
      <c r="J23" s="12">
        <f t="shared" si="5"/>
        <v>3.5205863858078832</v>
      </c>
      <c r="K23" s="12">
        <f t="shared" si="5"/>
        <v>3.6101084019105096</v>
      </c>
      <c r="L23" s="12">
        <f t="shared" si="5"/>
        <v>3.5894246379817023</v>
      </c>
      <c r="M23" s="12">
        <f t="shared" si="5"/>
        <v>3.6483797104436491</v>
      </c>
      <c r="N23" s="12">
        <f t="shared" si="5"/>
        <v>3.6102964841499352</v>
      </c>
      <c r="O23" s="12">
        <f t="shared" si="5"/>
        <v>3.5718277346471741</v>
      </c>
      <c r="P23" s="12">
        <f t="shared" si="5"/>
        <v>3.6687063574275758</v>
      </c>
      <c r="Q23" s="12">
        <f t="shared" si="5"/>
        <v>3.6366128341391324</v>
      </c>
      <c r="R23" s="12">
        <f t="shared" si="5"/>
        <v>3.4681631467773943</v>
      </c>
      <c r="S23" s="12">
        <f t="shared" si="5"/>
        <v>3.4097083081736841</v>
      </c>
      <c r="T23" s="12">
        <f t="shared" si="5"/>
        <v>3.3758649713561253</v>
      </c>
      <c r="U23" s="12">
        <f t="shared" si="5"/>
        <v>3.5174518967622417</v>
      </c>
      <c r="V23" s="12">
        <f t="shared" si="5"/>
        <v>3.4809200062983496</v>
      </c>
      <c r="W23" s="12">
        <f t="shared" si="5"/>
        <v>3.4926466678576462</v>
      </c>
      <c r="X23" s="12">
        <f t="shared" si="5"/>
        <v>3.5953013467522492</v>
      </c>
      <c r="Y23" s="12">
        <f t="shared" si="5"/>
        <v>3.18947014414384</v>
      </c>
      <c r="Z23" s="12">
        <f t="shared" si="5"/>
        <v>3.307271168055248</v>
      </c>
      <c r="AA23" s="12">
        <f t="shared" si="5"/>
        <v>3.4695721374910686</v>
      </c>
      <c r="AB23" s="12">
        <f t="shared" si="5"/>
        <v>3.5107589619510886</v>
      </c>
      <c r="AC23" s="12">
        <f t="shared" si="5"/>
        <v>3.4359477305299775</v>
      </c>
      <c r="AD23" s="12">
        <f t="shared" si="5"/>
        <v>3.4667599067241106</v>
      </c>
      <c r="AE23" s="12">
        <f t="shared" si="5"/>
        <v>3.2661482472638328</v>
      </c>
      <c r="AF23" s="12">
        <f t="shared" si="5"/>
        <v>3.2192210257766067</v>
      </c>
      <c r="AG23" s="12">
        <f t="shared" si="5"/>
        <v>3.2602890409298269</v>
      </c>
    </row>
    <row r="24" spans="1:60" x14ac:dyDescent="0.25">
      <c r="B24" s="11" t="s">
        <v>42</v>
      </c>
      <c r="C24">
        <v>2.31</v>
      </c>
      <c r="D24">
        <v>2.3149999999999999</v>
      </c>
      <c r="E24">
        <v>2.2799999999999998</v>
      </c>
      <c r="F24">
        <v>2.27</v>
      </c>
      <c r="G24">
        <v>2.2450000000000001</v>
      </c>
      <c r="H24">
        <v>2.25</v>
      </c>
      <c r="I24">
        <v>2.2599999999999998</v>
      </c>
      <c r="J24">
        <v>2.2599999999999998</v>
      </c>
      <c r="K24">
        <v>2.3050000000000002</v>
      </c>
      <c r="L24">
        <v>2.2850000000000001</v>
      </c>
      <c r="M24">
        <v>2.3250000000000002</v>
      </c>
      <c r="N24">
        <v>2.3050000000000002</v>
      </c>
      <c r="O24">
        <v>2.2850000000000001</v>
      </c>
      <c r="P24">
        <v>2.335</v>
      </c>
      <c r="Q24">
        <v>2.3199999999999998</v>
      </c>
      <c r="R24">
        <v>2.2349999999999999</v>
      </c>
      <c r="S24">
        <v>2.2050000000000001</v>
      </c>
      <c r="T24">
        <v>2.19</v>
      </c>
      <c r="U24">
        <v>2.2599999999999998</v>
      </c>
      <c r="V24">
        <v>2.2400000000000002</v>
      </c>
      <c r="W24">
        <v>2.2450000000000001</v>
      </c>
      <c r="X24">
        <v>2.2999999999999998</v>
      </c>
      <c r="Y24">
        <v>2.0950000000000002</v>
      </c>
      <c r="Z24">
        <v>2.1549999999999998</v>
      </c>
      <c r="AA24">
        <v>2.2450000000000001</v>
      </c>
      <c r="AB24">
        <v>2.2549999999999999</v>
      </c>
      <c r="AC24">
        <v>2.2200000000000002</v>
      </c>
      <c r="AD24">
        <v>2.2450000000000001</v>
      </c>
      <c r="AE24">
        <v>2.1349999999999998</v>
      </c>
      <c r="AF24">
        <v>2.11</v>
      </c>
      <c r="AG24">
        <v>2.13</v>
      </c>
    </row>
    <row r="26" spans="1:60" x14ac:dyDescent="0.25">
      <c r="A26" t="s">
        <v>43</v>
      </c>
      <c r="B26" s="14" t="s">
        <v>44</v>
      </c>
      <c r="C26">
        <v>2641.7</v>
      </c>
      <c r="D26">
        <v>2873.7</v>
      </c>
      <c r="E26">
        <v>3020</v>
      </c>
      <c r="F26">
        <v>3160.5</v>
      </c>
      <c r="G26">
        <v>3231</v>
      </c>
      <c r="H26">
        <v>3376.1</v>
      </c>
      <c r="I26">
        <v>3534.4</v>
      </c>
      <c r="J26">
        <v>3815.9</v>
      </c>
      <c r="K26">
        <v>4040.6</v>
      </c>
      <c r="L26">
        <v>4295.3</v>
      </c>
      <c r="M26">
        <v>4608</v>
      </c>
      <c r="N26">
        <v>4873.3</v>
      </c>
      <c r="O26">
        <v>5169.8</v>
      </c>
      <c r="P26">
        <v>5512.6</v>
      </c>
      <c r="Q26">
        <v>5466</v>
      </c>
      <c r="R26">
        <v>5539.2</v>
      </c>
      <c r="S26">
        <v>5723.9</v>
      </c>
      <c r="T26">
        <v>6122.8</v>
      </c>
      <c r="U26">
        <v>6559.8</v>
      </c>
      <c r="V26">
        <v>7002.2</v>
      </c>
      <c r="W26">
        <v>7219.7</v>
      </c>
      <c r="X26">
        <v>7286.7</v>
      </c>
      <c r="Y26">
        <v>6864.6</v>
      </c>
      <c r="Z26">
        <v>7243.2</v>
      </c>
      <c r="AA26">
        <v>7615.3</v>
      </c>
      <c r="AB26">
        <v>8059.1</v>
      </c>
      <c r="AC26">
        <v>8374.1</v>
      </c>
      <c r="AD26">
        <v>8780.2999999999993</v>
      </c>
      <c r="AE26">
        <v>9136.2999999999993</v>
      </c>
      <c r="AF26">
        <v>9245.4</v>
      </c>
      <c r="AG26">
        <v>9644.4</v>
      </c>
    </row>
    <row r="27" spans="1:60" x14ac:dyDescent="0.25">
      <c r="B27" s="14" t="s">
        <v>39</v>
      </c>
      <c r="C27">
        <f>C26*C24</f>
        <v>6102.3269999999993</v>
      </c>
      <c r="D27">
        <f t="shared" ref="D27:AG27" si="6">D26*D24</f>
        <v>6652.615499999999</v>
      </c>
      <c r="E27">
        <f t="shared" si="6"/>
        <v>6885.5999999999995</v>
      </c>
      <c r="F27">
        <f t="shared" si="6"/>
        <v>7174.335</v>
      </c>
      <c r="G27">
        <f t="shared" si="6"/>
        <v>7253.5950000000003</v>
      </c>
      <c r="H27">
        <f t="shared" si="6"/>
        <v>7596.2249999999995</v>
      </c>
      <c r="I27">
        <f t="shared" si="6"/>
        <v>7987.7439999999997</v>
      </c>
      <c r="J27">
        <f t="shared" si="6"/>
        <v>8623.9339999999993</v>
      </c>
      <c r="K27">
        <f t="shared" si="6"/>
        <v>9313.5830000000005</v>
      </c>
      <c r="L27">
        <f t="shared" si="6"/>
        <v>9814.7605000000003</v>
      </c>
      <c r="M27">
        <f t="shared" si="6"/>
        <v>10713.6</v>
      </c>
      <c r="N27">
        <f t="shared" si="6"/>
        <v>11232.956500000002</v>
      </c>
      <c r="O27">
        <f t="shared" si="6"/>
        <v>11812.993</v>
      </c>
      <c r="P27">
        <f t="shared" si="6"/>
        <v>12871.921</v>
      </c>
      <c r="Q27">
        <f t="shared" si="6"/>
        <v>12681.119999999999</v>
      </c>
      <c r="R27">
        <f t="shared" si="6"/>
        <v>12380.111999999999</v>
      </c>
      <c r="S27">
        <f t="shared" si="6"/>
        <v>12621.199499999999</v>
      </c>
      <c r="T27">
        <f t="shared" si="6"/>
        <v>13408.932000000001</v>
      </c>
      <c r="U27">
        <f t="shared" si="6"/>
        <v>14825.147999999999</v>
      </c>
      <c r="V27">
        <f t="shared" si="6"/>
        <v>15684.928000000002</v>
      </c>
      <c r="W27">
        <f t="shared" si="6"/>
        <v>16208.226500000001</v>
      </c>
      <c r="X27">
        <f t="shared" si="6"/>
        <v>16759.41</v>
      </c>
      <c r="Y27">
        <f t="shared" si="6"/>
        <v>14381.337000000001</v>
      </c>
      <c r="Z27">
        <f t="shared" si="6"/>
        <v>15609.095999999998</v>
      </c>
      <c r="AA27">
        <f t="shared" si="6"/>
        <v>17096.3485</v>
      </c>
      <c r="AB27">
        <f t="shared" si="6"/>
        <v>18173.270499999999</v>
      </c>
      <c r="AC27">
        <f t="shared" si="6"/>
        <v>18590.502000000004</v>
      </c>
      <c r="AD27">
        <f t="shared" si="6"/>
        <v>19711.773499999999</v>
      </c>
      <c r="AE27">
        <f t="shared" si="6"/>
        <v>19506.000499999998</v>
      </c>
      <c r="AF27">
        <f t="shared" si="6"/>
        <v>19507.793999999998</v>
      </c>
      <c r="AG27">
        <f t="shared" si="6"/>
        <v>20542.571999999996</v>
      </c>
    </row>
    <row r="28" spans="1:60" x14ac:dyDescent="0.25">
      <c r="B28" s="14" t="s">
        <v>45</v>
      </c>
      <c r="C28">
        <v>621.5</v>
      </c>
      <c r="D28">
        <v>690.2</v>
      </c>
      <c r="E28">
        <v>705.10000000000014</v>
      </c>
      <c r="F28">
        <v>720.40000000000009</v>
      </c>
      <c r="G28">
        <v>736.30000000000018</v>
      </c>
      <c r="H28">
        <v>751.10000000000036</v>
      </c>
      <c r="I28">
        <v>807.59999999999991</v>
      </c>
      <c r="J28">
        <v>934.80000000000018</v>
      </c>
      <c r="K28">
        <v>995.20000000000027</v>
      </c>
      <c r="L28">
        <v>1073.4000000000001</v>
      </c>
      <c r="M28">
        <v>1150.8000000000002</v>
      </c>
      <c r="N28">
        <v>1145.3999999999996</v>
      </c>
      <c r="O28">
        <v>1180.6999999999998</v>
      </c>
      <c r="P28">
        <v>1177.8999999999996</v>
      </c>
      <c r="Q28">
        <v>1102.1999999999998</v>
      </c>
      <c r="R28">
        <v>1195.8000000000002</v>
      </c>
      <c r="S28">
        <v>1313.5</v>
      </c>
      <c r="T28">
        <v>1511.8000000000002</v>
      </c>
      <c r="U28">
        <v>1720.1000000000004</v>
      </c>
      <c r="V28">
        <v>1893.1999999999998</v>
      </c>
      <c r="W28">
        <v>1868.5999999999995</v>
      </c>
      <c r="X28">
        <v>1817.3999999999996</v>
      </c>
      <c r="Y28">
        <v>1658.9</v>
      </c>
      <c r="Z28">
        <v>1956.7999999999993</v>
      </c>
      <c r="AA28">
        <v>2073.3000000000002</v>
      </c>
      <c r="AB28">
        <v>2220.1999999999998</v>
      </c>
      <c r="AC28">
        <v>2326.2999999999993</v>
      </c>
      <c r="AD28">
        <v>2407.8000000000002</v>
      </c>
      <c r="AE28">
        <v>2439.5999999999995</v>
      </c>
      <c r="AF28">
        <v>2386.4000000000005</v>
      </c>
      <c r="AG28">
        <v>2458.0999999999995</v>
      </c>
    </row>
    <row r="29" spans="1:60" x14ac:dyDescent="0.25">
      <c r="B29" s="14" t="s">
        <v>46</v>
      </c>
      <c r="C29" s="13">
        <f t="shared" ref="C29:AG29" si="7">(C27-C28)/C23</f>
        <v>1514.8391622301162</v>
      </c>
      <c r="D29" s="13">
        <f t="shared" si="7"/>
        <v>1640.6736950575437</v>
      </c>
      <c r="E29" s="13">
        <f t="shared" si="7"/>
        <v>1734.7872573031229</v>
      </c>
      <c r="F29" s="13">
        <f t="shared" si="7"/>
        <v>1821.6101572739565</v>
      </c>
      <c r="G29" s="13">
        <f t="shared" si="7"/>
        <v>1867.7526029096675</v>
      </c>
      <c r="H29" s="13">
        <f t="shared" si="7"/>
        <v>1956.5892247841848</v>
      </c>
      <c r="I29" s="13">
        <f t="shared" si="7"/>
        <v>2039.8216052917403</v>
      </c>
      <c r="J29" s="13">
        <f t="shared" si="7"/>
        <v>2184.0492342401485</v>
      </c>
      <c r="K29" s="13">
        <f t="shared" si="7"/>
        <v>2304.1920280282493</v>
      </c>
      <c r="L29" s="13">
        <f t="shared" si="7"/>
        <v>2435.3096614713104</v>
      </c>
      <c r="M29" s="13">
        <f t="shared" si="7"/>
        <v>2621.1087548332921</v>
      </c>
      <c r="N29" s="13">
        <f t="shared" si="7"/>
        <v>2794.1075045461744</v>
      </c>
      <c r="O29" s="13">
        <f t="shared" si="7"/>
        <v>2976.7093459926509</v>
      </c>
      <c r="P29" s="13">
        <f t="shared" si="7"/>
        <v>3187.5053113271283</v>
      </c>
      <c r="Q29" s="13">
        <f t="shared" si="7"/>
        <v>3183.984803469184</v>
      </c>
      <c r="R29" s="13">
        <f t="shared" si="7"/>
        <v>3224.8517519691723</v>
      </c>
      <c r="S29" s="13">
        <f t="shared" si="7"/>
        <v>3316.3245879107635</v>
      </c>
      <c r="T29" s="13">
        <f t="shared" si="7"/>
        <v>3524.1729455846043</v>
      </c>
      <c r="U29" s="13">
        <f t="shared" si="7"/>
        <v>3725.7220239637068</v>
      </c>
      <c r="V29" s="13">
        <f t="shared" si="7"/>
        <v>3962.0927729006576</v>
      </c>
      <c r="W29" s="13">
        <f t="shared" si="7"/>
        <v>4105.661941691852</v>
      </c>
      <c r="X29" s="13">
        <f t="shared" si="7"/>
        <v>4155.982644819911</v>
      </c>
      <c r="Y29" s="13">
        <f t="shared" si="7"/>
        <v>3988.8873151421603</v>
      </c>
      <c r="Z29" s="13">
        <f t="shared" si="7"/>
        <v>4127.9639032525611</v>
      </c>
      <c r="AA29" s="13">
        <f t="shared" si="7"/>
        <v>4329.9426859196328</v>
      </c>
      <c r="AB29" s="13">
        <f t="shared" si="7"/>
        <v>4544.0517770932784</v>
      </c>
      <c r="AC29" s="13">
        <f t="shared" si="7"/>
        <v>4733.5417403137662</v>
      </c>
      <c r="AD29" s="13">
        <f t="shared" si="7"/>
        <v>4991.3965678549866</v>
      </c>
      <c r="AE29" s="13">
        <f t="shared" si="7"/>
        <v>5225.2375605721891</v>
      </c>
      <c r="AF29" s="13">
        <f t="shared" si="7"/>
        <v>5318.4897411228922</v>
      </c>
      <c r="AG29" s="13">
        <f t="shared" si="7"/>
        <v>5546.8922457385397</v>
      </c>
    </row>
    <row r="30" spans="1:60" x14ac:dyDescent="0.25">
      <c r="B30" s="14" t="s">
        <v>47</v>
      </c>
      <c r="C30">
        <v>110</v>
      </c>
      <c r="D30">
        <v>125.9</v>
      </c>
      <c r="E30" s="12">
        <v>94.1</v>
      </c>
      <c r="F30">
        <v>86.8</v>
      </c>
      <c r="G30">
        <v>46.2</v>
      </c>
      <c r="H30">
        <v>88.2</v>
      </c>
      <c r="I30">
        <v>83.2</v>
      </c>
      <c r="J30">
        <v>144.19999999999999</v>
      </c>
      <c r="K30">
        <v>120.2</v>
      </c>
      <c r="L30">
        <v>149.1</v>
      </c>
      <c r="M30">
        <v>185.8</v>
      </c>
      <c r="N30">
        <v>173</v>
      </c>
      <c r="O30">
        <v>182.6</v>
      </c>
      <c r="P30">
        <v>210.8</v>
      </c>
      <c r="Q30">
        <v>-3.5</v>
      </c>
      <c r="R30">
        <v>40.9</v>
      </c>
      <c r="S30">
        <v>91.4</v>
      </c>
      <c r="T30">
        <v>207.9</v>
      </c>
      <c r="U30">
        <v>201.5</v>
      </c>
      <c r="V30">
        <v>236.4</v>
      </c>
      <c r="W30">
        <v>143.6</v>
      </c>
      <c r="X30">
        <v>50.3</v>
      </c>
      <c r="Y30">
        <v>-167.1</v>
      </c>
      <c r="Z30">
        <v>139.1</v>
      </c>
      <c r="AA30">
        <v>201.9</v>
      </c>
      <c r="AB30">
        <v>214.2</v>
      </c>
      <c r="AC30">
        <v>189.5</v>
      </c>
      <c r="AD30">
        <v>257.89999999999998</v>
      </c>
      <c r="AE30">
        <v>233.8</v>
      </c>
      <c r="AF30">
        <v>93.3</v>
      </c>
      <c r="AG30">
        <v>228.4</v>
      </c>
    </row>
    <row r="31" spans="1:60" x14ac:dyDescent="0.25">
      <c r="B31" s="14" t="s">
        <v>52</v>
      </c>
      <c r="C31" s="15">
        <v>414.2</v>
      </c>
      <c r="D31" s="15">
        <v>440.7</v>
      </c>
      <c r="E31" s="15">
        <v>477.6</v>
      </c>
      <c r="F31" s="15">
        <v>516.20000000000005</v>
      </c>
      <c r="G31" s="15">
        <v>511</v>
      </c>
      <c r="H31" s="15">
        <v>528.1</v>
      </c>
      <c r="I31" s="15">
        <v>574.20000000000005</v>
      </c>
      <c r="J31" s="15">
        <v>625.9</v>
      </c>
      <c r="K31" s="15">
        <v>710.8</v>
      </c>
      <c r="L31" s="15">
        <v>775</v>
      </c>
      <c r="M31" s="15">
        <v>848.1</v>
      </c>
      <c r="N31" s="15">
        <v>902.6</v>
      </c>
      <c r="O31" s="15">
        <v>977.4</v>
      </c>
      <c r="P31" s="16">
        <v>1076.2</v>
      </c>
      <c r="Q31" s="16">
        <v>1037</v>
      </c>
      <c r="R31" s="15">
        <v>925.5</v>
      </c>
      <c r="S31" s="15">
        <v>942.6</v>
      </c>
      <c r="T31" s="15">
        <v>998.7</v>
      </c>
      <c r="U31" s="16">
        <v>1125</v>
      </c>
      <c r="V31" s="16">
        <v>1256.2</v>
      </c>
      <c r="W31" s="16">
        <v>1351.9</v>
      </c>
      <c r="X31" s="16">
        <v>1397.2</v>
      </c>
      <c r="Y31" s="16">
        <v>1170</v>
      </c>
      <c r="Z31" s="16">
        <v>1238.8</v>
      </c>
      <c r="AA31" s="16">
        <v>1379.8</v>
      </c>
      <c r="AB31" s="16">
        <v>1520.1</v>
      </c>
      <c r="AC31" s="16">
        <v>1580.1</v>
      </c>
      <c r="AD31" s="16">
        <v>1719.1</v>
      </c>
      <c r="AE31" s="16">
        <v>1731.5</v>
      </c>
      <c r="AF31" s="16">
        <v>1689.9</v>
      </c>
      <c r="AG31" s="16">
        <v>1803.5</v>
      </c>
    </row>
    <row r="32" spans="1:60" x14ac:dyDescent="0.25">
      <c r="B32" s="14" t="s">
        <v>48</v>
      </c>
      <c r="C32">
        <f>C30+C31</f>
        <v>524.20000000000005</v>
      </c>
      <c r="D32">
        <f t="shared" ref="D32:AG32" si="8">D30+D31</f>
        <v>566.6</v>
      </c>
      <c r="E32">
        <f t="shared" si="8"/>
        <v>571.70000000000005</v>
      </c>
      <c r="F32">
        <f t="shared" si="8"/>
        <v>603</v>
      </c>
      <c r="G32">
        <f t="shared" si="8"/>
        <v>557.20000000000005</v>
      </c>
      <c r="H32">
        <f t="shared" si="8"/>
        <v>616.30000000000007</v>
      </c>
      <c r="I32">
        <f t="shared" si="8"/>
        <v>657.40000000000009</v>
      </c>
      <c r="J32">
        <f t="shared" si="8"/>
        <v>770.09999999999991</v>
      </c>
      <c r="K32">
        <f t="shared" si="8"/>
        <v>831</v>
      </c>
      <c r="L32">
        <f t="shared" si="8"/>
        <v>924.1</v>
      </c>
      <c r="M32">
        <f t="shared" si="8"/>
        <v>1033.9000000000001</v>
      </c>
      <c r="N32">
        <f t="shared" si="8"/>
        <v>1075.5999999999999</v>
      </c>
      <c r="O32">
        <f t="shared" si="8"/>
        <v>1160</v>
      </c>
      <c r="P32">
        <f t="shared" si="8"/>
        <v>1287</v>
      </c>
      <c r="Q32">
        <f t="shared" si="8"/>
        <v>1033.5</v>
      </c>
      <c r="R32">
        <f t="shared" si="8"/>
        <v>966.4</v>
      </c>
      <c r="S32">
        <f t="shared" si="8"/>
        <v>1034</v>
      </c>
      <c r="T32">
        <f t="shared" si="8"/>
        <v>1206.6000000000001</v>
      </c>
      <c r="U32">
        <f t="shared" si="8"/>
        <v>1326.5</v>
      </c>
      <c r="V32">
        <f t="shared" si="8"/>
        <v>1492.6000000000001</v>
      </c>
      <c r="W32">
        <f t="shared" si="8"/>
        <v>1495.5</v>
      </c>
      <c r="X32">
        <f t="shared" si="8"/>
        <v>1447.5</v>
      </c>
      <c r="Y32">
        <f t="shared" si="8"/>
        <v>1002.9</v>
      </c>
      <c r="Z32">
        <f t="shared" si="8"/>
        <v>1377.8999999999999</v>
      </c>
      <c r="AA32">
        <f t="shared" si="8"/>
        <v>1581.7</v>
      </c>
      <c r="AB32">
        <f t="shared" si="8"/>
        <v>1734.3</v>
      </c>
      <c r="AC32">
        <f t="shared" si="8"/>
        <v>1769.6</v>
      </c>
      <c r="AD32">
        <f t="shared" si="8"/>
        <v>1977</v>
      </c>
      <c r="AE32">
        <f t="shared" si="8"/>
        <v>1965.3</v>
      </c>
      <c r="AF32">
        <f t="shared" si="8"/>
        <v>1783.2</v>
      </c>
      <c r="AG32">
        <f t="shared" si="8"/>
        <v>2031.9</v>
      </c>
    </row>
    <row r="33" spans="2:33" x14ac:dyDescent="0.25">
      <c r="B33" s="14" t="s">
        <v>49</v>
      </c>
      <c r="C33">
        <v>956.19999999999982</v>
      </c>
      <c r="D33">
        <v>1048.3999999999999</v>
      </c>
      <c r="E33">
        <v>1085.2</v>
      </c>
      <c r="F33">
        <v>1123</v>
      </c>
      <c r="G33">
        <v>1159.9000000000001</v>
      </c>
      <c r="H33">
        <v>1187.4000000000001</v>
      </c>
      <c r="I33">
        <v>1263.4000000000001</v>
      </c>
      <c r="J33">
        <v>1417.2000000000003</v>
      </c>
      <c r="K33">
        <v>1516</v>
      </c>
      <c r="L33">
        <v>1627.6000000000004</v>
      </c>
      <c r="M33">
        <v>1745.4</v>
      </c>
      <c r="N33">
        <v>1779.5</v>
      </c>
      <c r="O33">
        <v>1859.8000000000002</v>
      </c>
      <c r="P33">
        <v>1915.3000000000002</v>
      </c>
      <c r="Q33">
        <v>1883.6999999999998</v>
      </c>
      <c r="R33">
        <v>1998.6999999999998</v>
      </c>
      <c r="S33">
        <v>2129.5999999999995</v>
      </c>
      <c r="T33">
        <v>2361.5</v>
      </c>
      <c r="U33">
        <v>2631.1000000000004</v>
      </c>
      <c r="V33">
        <v>2874.7</v>
      </c>
      <c r="W33">
        <v>2912.5999999999995</v>
      </c>
      <c r="X33">
        <v>2922.3999999999996</v>
      </c>
      <c r="Y33">
        <v>2769.7000000000003</v>
      </c>
      <c r="Z33">
        <v>3076.5999999999995</v>
      </c>
      <c r="AA33">
        <v>3242.6000000000004</v>
      </c>
      <c r="AB33">
        <v>3450.8</v>
      </c>
      <c r="AC33">
        <v>3606</v>
      </c>
      <c r="AD33">
        <v>3757.7999999999993</v>
      </c>
      <c r="AE33">
        <v>3845.6999999999989</v>
      </c>
      <c r="AF33">
        <v>3819</v>
      </c>
      <c r="AG33">
        <v>3949.0999999999995</v>
      </c>
    </row>
    <row r="34" spans="2:33" x14ac:dyDescent="0.25">
      <c r="B34" s="14"/>
    </row>
    <row r="35" spans="2:33" x14ac:dyDescent="0.25">
      <c r="B35" s="14" t="s">
        <v>50</v>
      </c>
      <c r="C35" s="17">
        <f>C33/C32</f>
        <v>1.824112933994658</v>
      </c>
      <c r="D35" s="17">
        <f t="shared" ref="D35:AG35" si="9">D33/D32</f>
        <v>1.8503353335686548</v>
      </c>
      <c r="E35" s="17">
        <f t="shared" si="9"/>
        <v>1.898198355781004</v>
      </c>
      <c r="F35" s="17">
        <f t="shared" si="9"/>
        <v>1.8623548922056385</v>
      </c>
      <c r="G35" s="17">
        <f t="shared" si="9"/>
        <v>2.0816582914572863</v>
      </c>
      <c r="H35" s="17">
        <f t="shared" si="9"/>
        <v>1.9266590945967872</v>
      </c>
      <c r="I35" s="17">
        <f t="shared" si="9"/>
        <v>1.9218132035290538</v>
      </c>
      <c r="J35" s="17">
        <f t="shared" si="9"/>
        <v>1.8402804830541495</v>
      </c>
      <c r="K35" s="17">
        <f t="shared" si="9"/>
        <v>1.8243080625752106</v>
      </c>
      <c r="L35" s="17">
        <f t="shared" si="9"/>
        <v>1.7612812466183316</v>
      </c>
      <c r="M35" s="17">
        <f t="shared" si="9"/>
        <v>1.6881710029983557</v>
      </c>
      <c r="N35" s="17">
        <f t="shared" si="9"/>
        <v>1.6544254369654148</v>
      </c>
      <c r="O35" s="17">
        <f t="shared" si="9"/>
        <v>1.6032758620689658</v>
      </c>
      <c r="P35" s="17">
        <f t="shared" si="9"/>
        <v>1.4881895881895884</v>
      </c>
      <c r="Q35" s="17">
        <f t="shared" si="9"/>
        <v>1.8226415094339621</v>
      </c>
      <c r="R35" s="17">
        <f t="shared" si="9"/>
        <v>2.0681912251655628</v>
      </c>
      <c r="S35" s="17">
        <f t="shared" si="9"/>
        <v>2.0595744680851058</v>
      </c>
      <c r="T35" s="17">
        <f t="shared" si="9"/>
        <v>1.9571523288579478</v>
      </c>
      <c r="U35" s="17">
        <f t="shared" si="9"/>
        <v>1.9834903882397288</v>
      </c>
      <c r="V35" s="17">
        <f t="shared" si="9"/>
        <v>1.9259681093394074</v>
      </c>
      <c r="W35" s="17">
        <f t="shared" si="9"/>
        <v>1.9475760615178865</v>
      </c>
      <c r="X35" s="17">
        <f t="shared" si="9"/>
        <v>2.0189291882556128</v>
      </c>
      <c r="Y35" s="17">
        <f t="shared" si="9"/>
        <v>2.7616910958221164</v>
      </c>
      <c r="Z35" s="17">
        <f t="shared" si="9"/>
        <v>2.2328180564627331</v>
      </c>
      <c r="AA35" s="17">
        <f t="shared" si="9"/>
        <v>2.0500727065815263</v>
      </c>
      <c r="AB35" s="17">
        <f t="shared" si="9"/>
        <v>1.9897364931096122</v>
      </c>
      <c r="AC35" s="17">
        <f t="shared" si="9"/>
        <v>2.0377486437613022</v>
      </c>
      <c r="AD35" s="17">
        <f t="shared" si="9"/>
        <v>1.900758725341426</v>
      </c>
      <c r="AE35" s="17">
        <f t="shared" si="9"/>
        <v>1.9568004884750414</v>
      </c>
      <c r="AF35" s="17">
        <f t="shared" si="9"/>
        <v>2.1416554508748318</v>
      </c>
      <c r="AG35" s="17">
        <f t="shared" si="9"/>
        <v>1.9435503715734039</v>
      </c>
    </row>
    <row r="36" spans="2:33" x14ac:dyDescent="0.25">
      <c r="B36" s="14" t="s">
        <v>51</v>
      </c>
      <c r="C36" s="17">
        <f>C30/C31</f>
        <v>0.2655721873491067</v>
      </c>
      <c r="D36" s="17">
        <f t="shared" ref="D36:AG36" si="10">D30/D31</f>
        <v>0.28568186975266624</v>
      </c>
      <c r="E36" s="17">
        <f t="shared" si="10"/>
        <v>0.19702680067001674</v>
      </c>
      <c r="F36" s="17">
        <f t="shared" si="10"/>
        <v>0.16815187911662144</v>
      </c>
      <c r="G36" s="17">
        <f t="shared" si="10"/>
        <v>9.0410958904109592E-2</v>
      </c>
      <c r="H36" s="17">
        <f t="shared" si="10"/>
        <v>0.1670138231395569</v>
      </c>
      <c r="I36" s="17">
        <f t="shared" si="10"/>
        <v>0.1448972483455242</v>
      </c>
      <c r="J36" s="17">
        <f t="shared" si="10"/>
        <v>0.23038824093305638</v>
      </c>
      <c r="K36" s="17">
        <f t="shared" si="10"/>
        <v>0.16910523353967363</v>
      </c>
      <c r="L36" s="17">
        <f t="shared" si="10"/>
        <v>0.19238709677419355</v>
      </c>
      <c r="M36" s="17">
        <f t="shared" si="10"/>
        <v>0.21907793892229691</v>
      </c>
      <c r="N36" s="17">
        <f t="shared" si="10"/>
        <v>0.19166851318413472</v>
      </c>
      <c r="O36" s="17">
        <f t="shared" si="10"/>
        <v>0.18682218129731942</v>
      </c>
      <c r="P36" s="17">
        <f t="shared" si="10"/>
        <v>0.19587437279316111</v>
      </c>
      <c r="Q36" s="17">
        <f t="shared" si="10"/>
        <v>-3.3751205400192863E-3</v>
      </c>
      <c r="R36" s="17">
        <f t="shared" si="10"/>
        <v>4.4192328471096706E-2</v>
      </c>
      <c r="S36" s="17">
        <f t="shared" si="10"/>
        <v>9.6965839168258017E-2</v>
      </c>
      <c r="T36" s="17">
        <f t="shared" si="10"/>
        <v>0.20817062180835086</v>
      </c>
      <c r="U36" s="17">
        <f t="shared" si="10"/>
        <v>0.17911111111111111</v>
      </c>
      <c r="V36" s="17">
        <f t="shared" si="10"/>
        <v>0.18818659449132302</v>
      </c>
      <c r="W36" s="17">
        <f t="shared" si="10"/>
        <v>0.10622087432502403</v>
      </c>
      <c r="X36" s="17">
        <f t="shared" si="10"/>
        <v>3.6000572573718866E-2</v>
      </c>
      <c r="Y36" s="17">
        <f t="shared" si="10"/>
        <v>-0.14282051282051281</v>
      </c>
      <c r="Z36" s="17">
        <f t="shared" si="10"/>
        <v>0.11228608330642557</v>
      </c>
      <c r="AA36" s="17">
        <f t="shared" si="10"/>
        <v>0.14632555442817802</v>
      </c>
      <c r="AB36" s="17">
        <f t="shared" si="10"/>
        <v>0.1409117821195974</v>
      </c>
      <c r="AC36" s="17">
        <f t="shared" si="10"/>
        <v>0.11992911841022721</v>
      </c>
      <c r="AD36" s="17">
        <f t="shared" si="10"/>
        <v>0.15002035949043102</v>
      </c>
      <c r="AE36" s="17">
        <f t="shared" si="10"/>
        <v>0.13502743286168062</v>
      </c>
      <c r="AF36" s="17">
        <f t="shared" si="10"/>
        <v>5.5210367477365518E-2</v>
      </c>
      <c r="AG36" s="17">
        <f t="shared" si="10"/>
        <v>0.12664263931244801</v>
      </c>
    </row>
    <row r="38" spans="2:33" x14ac:dyDescent="0.25">
      <c r="B38" s="14" t="s">
        <v>54</v>
      </c>
      <c r="C38">
        <v>334.7</v>
      </c>
      <c r="D38">
        <v>358.2</v>
      </c>
      <c r="E38">
        <v>380.2</v>
      </c>
      <c r="F38">
        <v>402.6</v>
      </c>
      <c r="G38">
        <v>423.6</v>
      </c>
      <c r="H38">
        <v>436.3</v>
      </c>
      <c r="I38">
        <v>455.8</v>
      </c>
      <c r="J38">
        <v>482.3</v>
      </c>
      <c r="K38">
        <v>520.79999999999995</v>
      </c>
      <c r="L38">
        <v>554.20000000000005</v>
      </c>
      <c r="M38">
        <v>594.6</v>
      </c>
      <c r="N38">
        <v>634.1</v>
      </c>
      <c r="O38">
        <v>679.1</v>
      </c>
      <c r="P38">
        <v>737.5</v>
      </c>
      <c r="Q38">
        <v>781.5</v>
      </c>
      <c r="R38">
        <v>802.9</v>
      </c>
      <c r="S38">
        <v>816.1</v>
      </c>
      <c r="T38">
        <v>849.7</v>
      </c>
      <c r="U38">
        <v>911</v>
      </c>
      <c r="V38">
        <v>981.5</v>
      </c>
      <c r="W38">
        <v>1044</v>
      </c>
      <c r="X38">
        <v>1105</v>
      </c>
      <c r="Y38">
        <v>1110.7</v>
      </c>
      <c r="Z38">
        <v>1119.8</v>
      </c>
      <c r="AA38">
        <v>1169.3</v>
      </c>
      <c r="AB38">
        <v>1230.5999999999999</v>
      </c>
      <c r="AC38">
        <v>1279.7</v>
      </c>
      <c r="AD38">
        <v>1350</v>
      </c>
      <c r="AE38">
        <v>1406.1</v>
      </c>
      <c r="AF38">
        <v>1432.6</v>
      </c>
      <c r="AG38">
        <v>1491</v>
      </c>
    </row>
    <row r="39" spans="2:33" x14ac:dyDescent="0.25">
      <c r="B39" s="14" t="s">
        <v>53</v>
      </c>
      <c r="C39">
        <v>128.19999999999999</v>
      </c>
      <c r="D39">
        <v>160.5</v>
      </c>
      <c r="E39">
        <v>142.80000000000001</v>
      </c>
      <c r="F39">
        <v>139.9</v>
      </c>
      <c r="G39">
        <v>143.80000000000001</v>
      </c>
      <c r="H39">
        <v>162.6</v>
      </c>
      <c r="I39">
        <v>201.1</v>
      </c>
      <c r="J39">
        <v>265.5</v>
      </c>
      <c r="K39">
        <v>311.7</v>
      </c>
      <c r="L39">
        <v>336</v>
      </c>
      <c r="M39">
        <v>365.7</v>
      </c>
      <c r="N39">
        <v>327.7</v>
      </c>
      <c r="O39">
        <v>323.10000000000002</v>
      </c>
      <c r="P39">
        <v>286.10000000000002</v>
      </c>
      <c r="Q39">
        <v>219.1</v>
      </c>
      <c r="R39">
        <v>275.39999999999998</v>
      </c>
      <c r="S39">
        <v>382</v>
      </c>
      <c r="T39">
        <v>537.29999999999995</v>
      </c>
      <c r="U39">
        <v>767.4</v>
      </c>
      <c r="V39">
        <v>895</v>
      </c>
      <c r="W39">
        <v>836.3</v>
      </c>
      <c r="X39">
        <v>686.5</v>
      </c>
      <c r="Y39">
        <v>593.70000000000005</v>
      </c>
      <c r="Z39">
        <v>838.4</v>
      </c>
      <c r="AA39">
        <v>818</v>
      </c>
      <c r="AB39">
        <v>1022.7</v>
      </c>
      <c r="AC39">
        <v>1058.3</v>
      </c>
      <c r="AD39">
        <v>1083.5</v>
      </c>
      <c r="AE39">
        <v>1010.1</v>
      </c>
      <c r="AF39">
        <v>983</v>
      </c>
      <c r="AG39">
        <v>1017.4</v>
      </c>
    </row>
    <row r="40" spans="2:33" x14ac:dyDescent="0.25">
      <c r="B40" s="14" t="s">
        <v>55</v>
      </c>
      <c r="C40">
        <f>C38+C39</f>
        <v>462.9</v>
      </c>
      <c r="D40">
        <f t="shared" ref="D40:AG40" si="11">D38+D39</f>
        <v>518.70000000000005</v>
      </c>
      <c r="E40">
        <f t="shared" si="11"/>
        <v>523</v>
      </c>
      <c r="F40">
        <f t="shared" si="11"/>
        <v>542.5</v>
      </c>
      <c r="G40">
        <f t="shared" si="11"/>
        <v>567.40000000000009</v>
      </c>
      <c r="H40">
        <f t="shared" si="11"/>
        <v>598.9</v>
      </c>
      <c r="I40">
        <f t="shared" si="11"/>
        <v>656.9</v>
      </c>
      <c r="J40">
        <f t="shared" si="11"/>
        <v>747.8</v>
      </c>
      <c r="K40">
        <f t="shared" si="11"/>
        <v>832.5</v>
      </c>
      <c r="L40">
        <f t="shared" si="11"/>
        <v>890.2</v>
      </c>
      <c r="M40">
        <f t="shared" si="11"/>
        <v>960.3</v>
      </c>
      <c r="N40">
        <f t="shared" si="11"/>
        <v>961.8</v>
      </c>
      <c r="O40">
        <f t="shared" si="11"/>
        <v>1002.2</v>
      </c>
      <c r="P40">
        <f t="shared" si="11"/>
        <v>1023.6</v>
      </c>
      <c r="Q40">
        <f t="shared" si="11"/>
        <v>1000.6</v>
      </c>
      <c r="R40">
        <f t="shared" si="11"/>
        <v>1078.3</v>
      </c>
      <c r="S40">
        <f t="shared" si="11"/>
        <v>1198.0999999999999</v>
      </c>
      <c r="T40">
        <f t="shared" si="11"/>
        <v>1387</v>
      </c>
      <c r="U40">
        <f t="shared" si="11"/>
        <v>1678.4</v>
      </c>
      <c r="V40">
        <f t="shared" si="11"/>
        <v>1876.5</v>
      </c>
      <c r="W40">
        <f t="shared" si="11"/>
        <v>1880.3</v>
      </c>
      <c r="X40">
        <f t="shared" si="11"/>
        <v>1791.5</v>
      </c>
      <c r="Y40">
        <f t="shared" si="11"/>
        <v>1704.4</v>
      </c>
      <c r="Z40">
        <f t="shared" si="11"/>
        <v>1958.1999999999998</v>
      </c>
      <c r="AA40">
        <f t="shared" si="11"/>
        <v>1987.3</v>
      </c>
      <c r="AB40">
        <f t="shared" si="11"/>
        <v>2253.3000000000002</v>
      </c>
      <c r="AC40">
        <f t="shared" si="11"/>
        <v>2338</v>
      </c>
      <c r="AD40">
        <f t="shared" si="11"/>
        <v>2433.5</v>
      </c>
      <c r="AE40">
        <f t="shared" si="11"/>
        <v>2416.1999999999998</v>
      </c>
      <c r="AF40">
        <f t="shared" si="11"/>
        <v>2415.6</v>
      </c>
      <c r="AG40">
        <f t="shared" si="11"/>
        <v>2508.4</v>
      </c>
    </row>
    <row r="41" spans="2:33" x14ac:dyDescent="0.25">
      <c r="B41" s="14" t="s">
        <v>56</v>
      </c>
      <c r="C41" s="17">
        <f>C40/C32</f>
        <v>0.88305990080122077</v>
      </c>
      <c r="D41" s="17">
        <f t="shared" ref="D41:AG41" si="12">D40/D32</f>
        <v>0.9154606424285211</v>
      </c>
      <c r="E41" s="17">
        <f t="shared" si="12"/>
        <v>0.91481546265523872</v>
      </c>
      <c r="F41" s="17">
        <f t="shared" si="12"/>
        <v>0.89966832504145933</v>
      </c>
      <c r="G41" s="17">
        <f t="shared" si="12"/>
        <v>1.0183058147882269</v>
      </c>
      <c r="H41" s="17">
        <f t="shared" si="12"/>
        <v>0.97176699659256838</v>
      </c>
      <c r="I41" s="17">
        <f t="shared" si="12"/>
        <v>0.9992394280498933</v>
      </c>
      <c r="J41" s="17">
        <f t="shared" si="12"/>
        <v>0.97104272172445139</v>
      </c>
      <c r="K41" s="17">
        <f t="shared" si="12"/>
        <v>1.0018050541516246</v>
      </c>
      <c r="L41" s="17">
        <f t="shared" si="12"/>
        <v>0.96331565847851963</v>
      </c>
      <c r="M41" s="17">
        <f t="shared" si="12"/>
        <v>0.92881323145371886</v>
      </c>
      <c r="N41" s="17">
        <f t="shared" si="12"/>
        <v>0.89419858683525477</v>
      </c>
      <c r="O41" s="17">
        <f t="shared" si="12"/>
        <v>0.86396551724137938</v>
      </c>
      <c r="P41" s="17">
        <f t="shared" si="12"/>
        <v>0.79533799533799532</v>
      </c>
      <c r="Q41" s="17">
        <f t="shared" si="12"/>
        <v>0.96816642477019843</v>
      </c>
      <c r="R41" s="17">
        <f t="shared" si="12"/>
        <v>1.1157905629139073</v>
      </c>
      <c r="S41" s="17">
        <f t="shared" si="12"/>
        <v>1.1587040618955511</v>
      </c>
      <c r="T41" s="17">
        <f t="shared" si="12"/>
        <v>1.1495110227084369</v>
      </c>
      <c r="U41" s="17">
        <f t="shared" si="12"/>
        <v>1.2652845834903883</v>
      </c>
      <c r="V41" s="17">
        <f t="shared" si="12"/>
        <v>1.2572021975077046</v>
      </c>
      <c r="W41" s="17">
        <f t="shared" si="12"/>
        <v>1.2573052490805749</v>
      </c>
      <c r="X41" s="17">
        <f t="shared" si="12"/>
        <v>1.2376511226252158</v>
      </c>
      <c r="Y41" s="17">
        <f t="shared" si="12"/>
        <v>1.6994715325555889</v>
      </c>
      <c r="Z41" s="17">
        <f t="shared" si="12"/>
        <v>1.4211481239567458</v>
      </c>
      <c r="AA41" s="17">
        <f t="shared" si="12"/>
        <v>1.2564329518872099</v>
      </c>
      <c r="AB41" s="17">
        <f t="shared" si="12"/>
        <v>1.2992561840512022</v>
      </c>
      <c r="AC41" s="17">
        <f t="shared" si="12"/>
        <v>1.3212025316455698</v>
      </c>
      <c r="AD41" s="17">
        <f t="shared" si="12"/>
        <v>1.2309054122407688</v>
      </c>
      <c r="AE41" s="17">
        <f t="shared" si="12"/>
        <v>1.2294306212791939</v>
      </c>
      <c r="AF41" s="17">
        <f t="shared" si="12"/>
        <v>1.3546433378196501</v>
      </c>
      <c r="AG41" s="17">
        <f t="shared" si="12"/>
        <v>1.2345095723214725</v>
      </c>
    </row>
    <row r="42" spans="2:33" s="9" customFormat="1" x14ac:dyDescent="0.25">
      <c r="B42" s="14" t="s">
        <v>57</v>
      </c>
      <c r="C42" s="18">
        <f>C28/C32</f>
        <v>1.1856161770316671</v>
      </c>
      <c r="D42" s="18">
        <f t="shared" ref="D42:AG42" si="13">D28/D32</f>
        <v>1.2181433109777622</v>
      </c>
      <c r="E42" s="18">
        <f t="shared" si="13"/>
        <v>1.2333391638971489</v>
      </c>
      <c r="F42" s="18">
        <f t="shared" si="13"/>
        <v>1.1946932006633502</v>
      </c>
      <c r="G42" s="18">
        <f t="shared" si="13"/>
        <v>1.3214285714285716</v>
      </c>
      <c r="H42" s="18">
        <f t="shared" si="13"/>
        <v>1.2187246470874578</v>
      </c>
      <c r="I42" s="18">
        <f t="shared" si="13"/>
        <v>1.2284758138119862</v>
      </c>
      <c r="J42" s="18">
        <f t="shared" si="13"/>
        <v>1.2138683287884695</v>
      </c>
      <c r="K42" s="18">
        <f t="shared" si="13"/>
        <v>1.1975932611311675</v>
      </c>
      <c r="L42" s="18">
        <f t="shared" si="13"/>
        <v>1.1615626014500595</v>
      </c>
      <c r="M42" s="18">
        <f t="shared" si="13"/>
        <v>1.1130670277589709</v>
      </c>
      <c r="N42" s="18">
        <f t="shared" si="13"/>
        <v>1.0648940126441053</v>
      </c>
      <c r="O42" s="18">
        <f t="shared" si="13"/>
        <v>1.0178448275862066</v>
      </c>
      <c r="P42" s="18">
        <f t="shared" si="13"/>
        <v>0.91522921522921497</v>
      </c>
      <c r="Q42" s="18">
        <f t="shared" si="13"/>
        <v>1.0664731494920172</v>
      </c>
      <c r="R42" s="18">
        <f t="shared" si="13"/>
        <v>1.2373758278145697</v>
      </c>
      <c r="S42" s="18">
        <f t="shared" si="13"/>
        <v>1.2703094777562862</v>
      </c>
      <c r="T42" s="18">
        <f t="shared" si="13"/>
        <v>1.2529421515000829</v>
      </c>
      <c r="U42" s="18">
        <f t="shared" si="13"/>
        <v>1.2967206935544668</v>
      </c>
      <c r="V42" s="18">
        <f t="shared" si="13"/>
        <v>1.268390727589441</v>
      </c>
      <c r="W42" s="18">
        <f t="shared" si="13"/>
        <v>1.2494817786693411</v>
      </c>
      <c r="X42" s="18">
        <f t="shared" si="13"/>
        <v>1.255544041450777</v>
      </c>
      <c r="Y42" s="18">
        <f t="shared" si="13"/>
        <v>1.6541031010070797</v>
      </c>
      <c r="Z42" s="18">
        <f t="shared" si="13"/>
        <v>1.4201320850569703</v>
      </c>
      <c r="AA42" s="18">
        <f t="shared" si="13"/>
        <v>1.3108048302459381</v>
      </c>
      <c r="AB42" s="18">
        <f t="shared" si="13"/>
        <v>1.2801706740471659</v>
      </c>
      <c r="AC42" s="18">
        <f t="shared" si="13"/>
        <v>1.3145908679927665</v>
      </c>
      <c r="AD42" s="18">
        <f t="shared" si="13"/>
        <v>1.2179059180576632</v>
      </c>
      <c r="AE42" s="18">
        <f t="shared" si="13"/>
        <v>1.2413372004274155</v>
      </c>
      <c r="AF42" s="18">
        <f t="shared" si="13"/>
        <v>1.3382682817406912</v>
      </c>
      <c r="AG42" s="18">
        <f t="shared" si="13"/>
        <v>1.2097544170480827</v>
      </c>
    </row>
    <row r="43" spans="2:33" x14ac:dyDescent="0.25">
      <c r="B43" s="14" t="s">
        <v>58</v>
      </c>
      <c r="C43">
        <v>170.1</v>
      </c>
      <c r="D43">
        <v>207.1</v>
      </c>
      <c r="E43">
        <v>197.9</v>
      </c>
      <c r="F43">
        <v>206.1</v>
      </c>
      <c r="G43">
        <v>235</v>
      </c>
      <c r="H43">
        <v>257.60000000000002</v>
      </c>
      <c r="I43">
        <v>274</v>
      </c>
      <c r="J43">
        <v>351.1</v>
      </c>
      <c r="K43">
        <v>397.9</v>
      </c>
      <c r="L43">
        <v>425.4</v>
      </c>
      <c r="M43">
        <v>464.6</v>
      </c>
      <c r="N43">
        <v>403.5</v>
      </c>
      <c r="O43">
        <v>416.8</v>
      </c>
      <c r="P43">
        <v>367.5</v>
      </c>
      <c r="Q43">
        <v>350.1</v>
      </c>
      <c r="R43">
        <v>471.1</v>
      </c>
      <c r="S43">
        <v>597.5</v>
      </c>
      <c r="T43">
        <v>784</v>
      </c>
      <c r="U43">
        <v>1059.7</v>
      </c>
      <c r="V43">
        <v>1174</v>
      </c>
      <c r="W43">
        <v>1022.1</v>
      </c>
      <c r="X43">
        <v>733</v>
      </c>
      <c r="Y43">
        <v>914.6</v>
      </c>
      <c r="Z43">
        <v>1175.7</v>
      </c>
      <c r="AA43">
        <v>1124.5999999999999</v>
      </c>
      <c r="AB43">
        <v>1415.9</v>
      </c>
      <c r="AC43">
        <v>1389.9</v>
      </c>
      <c r="AD43">
        <v>1450.3</v>
      </c>
      <c r="AE43">
        <v>1334.4</v>
      </c>
      <c r="AF43">
        <v>1330.3</v>
      </c>
      <c r="AG43">
        <v>1382.3</v>
      </c>
    </row>
    <row r="44" spans="2:33" x14ac:dyDescent="0.25">
      <c r="B44" s="14" t="s">
        <v>59</v>
      </c>
      <c r="C44" s="17">
        <f>+(C38+C43)/C32</f>
        <v>0.96299122472338783</v>
      </c>
      <c r="D44" s="17">
        <f t="shared" ref="D44:AG44" si="14">+(D38+D43)/D32</f>
        <v>0.99770561242499101</v>
      </c>
      <c r="E44" s="17">
        <f t="shared" si="14"/>
        <v>1.0111946825258002</v>
      </c>
      <c r="F44" s="17">
        <f t="shared" si="14"/>
        <v>1.009452736318408</v>
      </c>
      <c r="G44" s="17">
        <f t="shared" si="14"/>
        <v>1.1819813352476669</v>
      </c>
      <c r="H44" s="17">
        <f t="shared" si="14"/>
        <v>1.1259127048515334</v>
      </c>
      <c r="I44" s="17">
        <f t="shared" si="14"/>
        <v>1.1101308183754182</v>
      </c>
      <c r="J44" s="17">
        <f t="shared" si="14"/>
        <v>1.0821971172574993</v>
      </c>
      <c r="K44" s="17">
        <f t="shared" si="14"/>
        <v>1.1055354993983153</v>
      </c>
      <c r="L44" s="17">
        <f t="shared" si="14"/>
        <v>1.0600584352342819</v>
      </c>
      <c r="M44" s="17">
        <f t="shared" si="14"/>
        <v>1.0244704516877841</v>
      </c>
      <c r="N44" s="17">
        <f t="shared" si="14"/>
        <v>0.96467088136853851</v>
      </c>
      <c r="O44" s="17">
        <f t="shared" si="14"/>
        <v>0.94474137931034485</v>
      </c>
      <c r="P44" s="17">
        <f t="shared" si="14"/>
        <v>0.85858585858585856</v>
      </c>
      <c r="Q44" s="17">
        <f t="shared" si="14"/>
        <v>1.0949201741654571</v>
      </c>
      <c r="R44" s="17">
        <f t="shared" si="14"/>
        <v>1.318294701986755</v>
      </c>
      <c r="S44" s="17">
        <f t="shared" si="14"/>
        <v>1.3671179883945841</v>
      </c>
      <c r="T44" s="17">
        <f t="shared" si="14"/>
        <v>1.3539698325874356</v>
      </c>
      <c r="U44" s="17">
        <f t="shared" si="14"/>
        <v>1.485638899359216</v>
      </c>
      <c r="V44" s="17">
        <f t="shared" si="14"/>
        <v>1.4441243467774352</v>
      </c>
      <c r="W44" s="17">
        <f t="shared" si="14"/>
        <v>1.381544633901705</v>
      </c>
      <c r="X44" s="17">
        <f t="shared" si="14"/>
        <v>1.2697754749568222</v>
      </c>
      <c r="Y44" s="17">
        <f t="shared" si="14"/>
        <v>2.01944361352079</v>
      </c>
      <c r="Z44" s="17">
        <f t="shared" si="14"/>
        <v>1.6659409245953989</v>
      </c>
      <c r="AA44" s="17">
        <f t="shared" si="14"/>
        <v>1.4502750205475119</v>
      </c>
      <c r="AB44" s="17">
        <f t="shared" si="14"/>
        <v>1.525975898056853</v>
      </c>
      <c r="AC44" s="17">
        <f t="shared" si="14"/>
        <v>1.5085895117540691</v>
      </c>
      <c r="AD44" s="17">
        <f t="shared" si="14"/>
        <v>1.4164390490642389</v>
      </c>
      <c r="AE44" s="17">
        <f t="shared" si="14"/>
        <v>1.3944435963974966</v>
      </c>
      <c r="AF44" s="17">
        <f t="shared" si="14"/>
        <v>1.5494055630327499</v>
      </c>
      <c r="AG44" s="17">
        <f t="shared" si="14"/>
        <v>1.4140951818495004</v>
      </c>
    </row>
  </sheetData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smith</dc:creator>
  <cp:lastModifiedBy>mike smith</cp:lastModifiedBy>
  <dcterms:created xsi:type="dcterms:W3CDTF">2018-11-19T16:50:49Z</dcterms:created>
  <dcterms:modified xsi:type="dcterms:W3CDTF">2018-12-26T21:02:28Z</dcterms:modified>
</cp:coreProperties>
</file>